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Cindy\Desktop\"/>
    </mc:Choice>
  </mc:AlternateContent>
  <workbookProtection workbookAlgorithmName="SHA-512" workbookHashValue="PJamLc3UEg6uF4+PaF0OvuZJtJvRQpysmaIe2GJqkRkyk0b/Ev6458M7wsuCjRVzq85fXwcuo2UdQR1FhB18kw==" workbookSaltValue="SnsnYomJSaydyWsqhERgHw==" workbookSpinCount="100000" lockStructure="1"/>
  <bookViews>
    <workbookView xWindow="57480" yWindow="-120" windowWidth="24240" windowHeight="13140" tabRatio="789" firstSheet="3"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C4" i="5" s="1"/>
  <c r="E18" i="5"/>
  <c r="X18" i="5" s="1"/>
  <c r="E19" i="5"/>
  <c r="X19" i="5" s="1"/>
  <c r="E20" i="5"/>
  <c r="X20" i="5" s="1"/>
  <c r="E21" i="5"/>
  <c r="X21" i="5" s="1"/>
  <c r="E22" i="5"/>
  <c r="E23" i="5"/>
  <c r="X23" i="5" s="1"/>
  <c r="E24" i="5"/>
  <c r="X24" i="5" s="1"/>
  <c r="E25" i="5"/>
  <c r="X25" i="5" s="1"/>
  <c r="E26" i="5"/>
  <c r="X26" i="5" s="1"/>
  <c r="E27" i="5"/>
  <c r="X27" i="5" s="1"/>
  <c r="E28" i="5"/>
  <c r="X28" i="5" s="1"/>
  <c r="E29" i="5"/>
  <c r="X29" i="5" s="1"/>
  <c r="E30" i="5"/>
  <c r="X30" i="5" s="1"/>
  <c r="E31" i="5"/>
  <c r="X31" i="5" s="1"/>
  <c r="E32" i="5"/>
  <c r="X32" i="5" s="1"/>
  <c r="E33" i="5"/>
  <c r="X33" i="5" s="1"/>
  <c r="E34" i="5"/>
  <c r="X34" i="5" s="1"/>
  <c r="E35" i="5"/>
  <c r="E36" i="5"/>
  <c r="X36" i="5" s="1"/>
  <c r="E37" i="5"/>
  <c r="E38" i="5"/>
  <c r="X38" i="5" s="1"/>
  <c r="E39" i="5"/>
  <c r="X39" i="5" s="1"/>
  <c r="E40" i="5"/>
  <c r="X40" i="5" s="1"/>
  <c r="E41" i="5"/>
  <c r="X41" i="5" s="1"/>
  <c r="E42" i="5"/>
  <c r="X42" i="5" s="1"/>
  <c r="E43" i="5"/>
  <c r="E44" i="5"/>
  <c r="X44" i="5" s="1"/>
  <c r="E45" i="5"/>
  <c r="X45" i="5" s="1"/>
  <c r="E46" i="5"/>
  <c r="E47" i="5"/>
  <c r="X47" i="5" s="1"/>
  <c r="E48" i="5"/>
  <c r="X48" i="5" s="1"/>
  <c r="E49" i="5"/>
  <c r="X49" i="5" s="1"/>
  <c r="E50" i="5"/>
  <c r="X50" i="5" s="1"/>
  <c r="E51" i="5"/>
  <c r="X51" i="5" s="1"/>
  <c r="E52" i="5"/>
  <c r="X52" i="5" s="1"/>
  <c r="E53" i="5"/>
  <c r="X53" i="5" s="1"/>
  <c r="E54" i="5"/>
  <c r="E55" i="5"/>
  <c r="X55" i="5" s="1"/>
  <c r="E56" i="5"/>
  <c r="X56" i="5" s="1"/>
  <c r="E57" i="5"/>
  <c r="X57" i="5" s="1"/>
  <c r="E58" i="5"/>
  <c r="X58" i="5" s="1"/>
  <c r="E59" i="5"/>
  <c r="X59" i="5" s="1"/>
  <c r="E60" i="5"/>
  <c r="X60" i="5" s="1"/>
  <c r="E61" i="5"/>
  <c r="X61" i="5" s="1"/>
  <c r="E62" i="5"/>
  <c r="X62" i="5" s="1"/>
  <c r="E63" i="5"/>
  <c r="X63" i="5" s="1"/>
  <c r="E64" i="5"/>
  <c r="X64" i="5" s="1"/>
  <c r="E65" i="5"/>
  <c r="X65" i="5" s="1"/>
  <c r="E66" i="5"/>
  <c r="X66" i="5" s="1"/>
  <c r="E67" i="5"/>
  <c r="X67" i="5" s="1"/>
  <c r="E68" i="5"/>
  <c r="X68" i="5" s="1"/>
  <c r="E69" i="5"/>
  <c r="X69" i="5" s="1"/>
  <c r="E70" i="5"/>
  <c r="X70" i="5" s="1"/>
  <c r="E71" i="5"/>
  <c r="E72" i="5"/>
  <c r="X72" i="5" s="1"/>
  <c r="E73" i="5"/>
  <c r="X73" i="5" s="1"/>
  <c r="E74" i="5"/>
  <c r="X74" i="5" s="1"/>
  <c r="E75" i="5"/>
  <c r="X75" i="5" s="1"/>
  <c r="E76" i="5"/>
  <c r="X76" i="5" s="1"/>
  <c r="E77" i="5"/>
  <c r="X77" i="5" s="1"/>
  <c r="E78" i="5"/>
  <c r="X78" i="5" s="1"/>
  <c r="E79" i="5"/>
  <c r="X79" i="5" s="1"/>
  <c r="E80" i="5"/>
  <c r="X80" i="5" s="1"/>
  <c r="E81" i="5"/>
  <c r="X81" i="5" s="1"/>
  <c r="E82" i="5"/>
  <c r="E83" i="5"/>
  <c r="X83" i="5" s="1"/>
  <c r="E84" i="5"/>
  <c r="X84" i="5" s="1"/>
  <c r="E85" i="5"/>
  <c r="X85" i="5" s="1"/>
  <c r="E86" i="5"/>
  <c r="X86" i="5" s="1"/>
  <c r="E87" i="5"/>
  <c r="E88" i="5"/>
  <c r="X88" i="5" s="1"/>
  <c r="E89" i="5"/>
  <c r="X89" i="5" s="1"/>
  <c r="E90" i="5"/>
  <c r="X90" i="5" s="1"/>
  <c r="E91" i="5"/>
  <c r="E92" i="5"/>
  <c r="E93" i="5"/>
  <c r="X93" i="5" s="1"/>
  <c r="E94" i="5"/>
  <c r="X94" i="5" s="1"/>
  <c r="E95" i="5"/>
  <c r="X95" i="5" s="1"/>
  <c r="E96" i="5"/>
  <c r="E97" i="5"/>
  <c r="X97" i="5" s="1"/>
  <c r="E98" i="5"/>
  <c r="E99" i="5"/>
  <c r="X99" i="5" s="1"/>
  <c r="E100" i="5"/>
  <c r="X100" i="5" s="1"/>
  <c r="E101" i="5"/>
  <c r="X101" i="5" s="1"/>
  <c r="E102" i="5"/>
  <c r="E103" i="5"/>
  <c r="E104" i="5"/>
  <c r="X104" i="5" s="1"/>
  <c r="E105" i="5"/>
  <c r="X105" i="5" s="1"/>
  <c r="E106" i="5"/>
  <c r="X106" i="5" s="1"/>
  <c r="E107" i="5"/>
  <c r="X107" i="5" s="1"/>
  <c r="E108" i="5"/>
  <c r="E109" i="5"/>
  <c r="X109" i="5" s="1"/>
  <c r="E110" i="5"/>
  <c r="X110" i="5" s="1"/>
  <c r="E111" i="5"/>
  <c r="X111" i="5" s="1"/>
  <c r="E112" i="5"/>
  <c r="X112" i="5" s="1"/>
  <c r="E113" i="5"/>
  <c r="X113" i="5" s="1"/>
  <c r="E114" i="5"/>
  <c r="X114" i="5" s="1"/>
  <c r="E115" i="5"/>
  <c r="E116" i="5"/>
  <c r="E117" i="5"/>
  <c r="X117" i="5" s="1"/>
  <c r="E118" i="5"/>
  <c r="X118" i="5" s="1"/>
  <c r="E119" i="5"/>
  <c r="E120" i="5"/>
  <c r="X120" i="5" s="1"/>
  <c r="E121" i="5"/>
  <c r="E122" i="5"/>
  <c r="X122" i="5" s="1"/>
  <c r="E123" i="5"/>
  <c r="X123" i="5" s="1"/>
  <c r="E124" i="5"/>
  <c r="X124" i="5" s="1"/>
  <c r="E125" i="5"/>
  <c r="X125" i="5" s="1"/>
  <c r="E126" i="5"/>
  <c r="X126" i="5" s="1"/>
  <c r="E127" i="5"/>
  <c r="X127" i="5" s="1"/>
  <c r="E128" i="5"/>
  <c r="X128" i="5" s="1"/>
  <c r="E129" i="5"/>
  <c r="X129" i="5" s="1"/>
  <c r="E130" i="5"/>
  <c r="X130" i="5" s="1"/>
  <c r="E131" i="5"/>
  <c r="X131" i="5" s="1"/>
  <c r="E132" i="5"/>
  <c r="X132" i="5" s="1"/>
  <c r="E133" i="5"/>
  <c r="X133" i="5" s="1"/>
  <c r="E134" i="5"/>
  <c r="X134" i="5" s="1"/>
  <c r="E135" i="5"/>
  <c r="X135" i="5" s="1"/>
  <c r="E136" i="5"/>
  <c r="X136" i="5" s="1"/>
  <c r="E137" i="5"/>
  <c r="X137" i="5" s="1"/>
  <c r="E138" i="5"/>
  <c r="E139" i="5"/>
  <c r="X139" i="5" s="1"/>
  <c r="E140" i="5"/>
  <c r="X140" i="5" s="1"/>
  <c r="E141" i="5"/>
  <c r="X141" i="5" s="1"/>
  <c r="E142" i="5"/>
  <c r="X142" i="5" s="1"/>
  <c r="E143" i="5"/>
  <c r="X143" i="5" s="1"/>
  <c r="E144" i="5"/>
  <c r="E145" i="5"/>
  <c r="X145" i="5" s="1"/>
  <c r="E146" i="5"/>
  <c r="X146" i="5" s="1"/>
  <c r="E147" i="5"/>
  <c r="X147" i="5" s="1"/>
  <c r="E148" i="5"/>
  <c r="X148" i="5" s="1"/>
  <c r="E149" i="5"/>
  <c r="X149" i="5" s="1"/>
  <c r="E150" i="5"/>
  <c r="X150" i="5" s="1"/>
  <c r="E151" i="5"/>
  <c r="E152" i="5"/>
  <c r="X152" i="5" s="1"/>
  <c r="E153" i="5"/>
  <c r="X153" i="5" s="1"/>
  <c r="E154" i="5"/>
  <c r="X154" i="5" s="1"/>
  <c r="E155" i="5"/>
  <c r="X155" i="5" s="1"/>
  <c r="E156" i="5"/>
  <c r="X156" i="5" s="1"/>
  <c r="E157" i="5"/>
  <c r="X157" i="5" s="1"/>
  <c r="E158" i="5"/>
  <c r="E159" i="5"/>
  <c r="E160" i="5"/>
  <c r="E161" i="5"/>
  <c r="X161" i="5" s="1"/>
  <c r="E162" i="5"/>
  <c r="X162" i="5" s="1"/>
  <c r="E163" i="5"/>
  <c r="E164" i="5"/>
  <c r="X164" i="5" s="1"/>
  <c r="E165" i="5"/>
  <c r="X165" i="5" s="1"/>
  <c r="E166" i="5"/>
  <c r="X166" i="5" s="1"/>
  <c r="E167" i="5"/>
  <c r="X167" i="5" s="1"/>
  <c r="E168" i="5"/>
  <c r="X168" i="5" s="1"/>
  <c r="E169" i="5"/>
  <c r="X169" i="5" s="1"/>
  <c r="E170" i="5"/>
  <c r="X170" i="5" s="1"/>
  <c r="E171" i="5"/>
  <c r="X171" i="5" s="1"/>
  <c r="E172" i="5"/>
  <c r="X172" i="5" s="1"/>
  <c r="E173" i="5"/>
  <c r="X173" i="5" s="1"/>
  <c r="E174" i="5"/>
  <c r="E175" i="5"/>
  <c r="X175" i="5" s="1"/>
  <c r="E176" i="5"/>
  <c r="E177" i="5"/>
  <c r="X177" i="5" s="1"/>
  <c r="E178" i="5"/>
  <c r="X178" i="5" s="1"/>
  <c r="E179" i="5"/>
  <c r="X179" i="5" s="1"/>
  <c r="E180" i="5"/>
  <c r="E181" i="5"/>
  <c r="X181" i="5" s="1"/>
  <c r="E182" i="5"/>
  <c r="E183" i="5"/>
  <c r="X183" i="5" s="1"/>
  <c r="E184" i="5"/>
  <c r="X184" i="5" s="1"/>
  <c r="E185" i="5"/>
  <c r="X185" i="5" s="1"/>
  <c r="E186" i="5"/>
  <c r="E187" i="5"/>
  <c r="X187" i="5" s="1"/>
  <c r="E188" i="5"/>
  <c r="E189" i="5"/>
  <c r="X189" i="5" s="1"/>
  <c r="E190" i="5"/>
  <c r="X190" i="5" s="1"/>
  <c r="E191" i="5"/>
  <c r="E192" i="5"/>
  <c r="X192" i="5" s="1"/>
  <c r="E193" i="5"/>
  <c r="X193" i="5" s="1"/>
  <c r="E194" i="5"/>
  <c r="E195" i="5"/>
  <c r="X195" i="5" s="1"/>
  <c r="E196" i="5"/>
  <c r="X196" i="5" s="1"/>
  <c r="E197" i="5"/>
  <c r="X197" i="5" s="1"/>
  <c r="E198" i="5"/>
  <c r="X198" i="5" s="1"/>
  <c r="E199" i="5"/>
  <c r="E200" i="5"/>
  <c r="X200" i="5" s="1"/>
  <c r="E201" i="5"/>
  <c r="X201" i="5" s="1"/>
  <c r="E202" i="5"/>
  <c r="X202" i="5" s="1"/>
  <c r="E203" i="5"/>
  <c r="X203" i="5" s="1"/>
  <c r="E204" i="5"/>
  <c r="E205" i="5"/>
  <c r="X205" i="5" s="1"/>
  <c r="E206" i="5"/>
  <c r="X206" i="5" s="1"/>
  <c r="E207" i="5"/>
  <c r="E208" i="5"/>
  <c r="X208" i="5" s="1"/>
  <c r="E209" i="5"/>
  <c r="X209" i="5" s="1"/>
  <c r="E210" i="5"/>
  <c r="X210" i="5" s="1"/>
  <c r="E211" i="5"/>
  <c r="E212" i="5"/>
  <c r="E213" i="5"/>
  <c r="X213" i="5" s="1"/>
  <c r="E214" i="5"/>
  <c r="X214" i="5" s="1"/>
  <c r="E215" i="5"/>
  <c r="E216" i="5"/>
  <c r="X216" i="5" s="1"/>
  <c r="E217" i="5"/>
  <c r="X217" i="5" s="1"/>
  <c r="E218" i="5"/>
  <c r="X218" i="5" s="1"/>
  <c r="E219" i="5"/>
  <c r="X219" i="5" s="1"/>
  <c r="E220" i="5"/>
  <c r="X220" i="5" s="1"/>
  <c r="E221" i="5"/>
  <c r="X221" i="5" s="1"/>
  <c r="E222" i="5"/>
  <c r="X222" i="5" s="1"/>
  <c r="E223" i="5"/>
  <c r="X223" i="5" s="1"/>
  <c r="E224" i="5"/>
  <c r="E225" i="5"/>
  <c r="X225" i="5" s="1"/>
  <c r="E226" i="5"/>
  <c r="X226" i="5" s="1"/>
  <c r="E227" i="5"/>
  <c r="X227" i="5" s="1"/>
  <c r="E228" i="5"/>
  <c r="E229" i="5"/>
  <c r="X229" i="5" s="1"/>
  <c r="E230" i="5"/>
  <c r="E231" i="5"/>
  <c r="X231" i="5" s="1"/>
  <c r="E232" i="5"/>
  <c r="X232" i="5" s="1"/>
  <c r="E233" i="5"/>
  <c r="X233" i="5" s="1"/>
  <c r="E234" i="5"/>
  <c r="X234" i="5" s="1"/>
  <c r="E235" i="5"/>
  <c r="X235" i="5" s="1"/>
  <c r="E236" i="5"/>
  <c r="X236" i="5" s="1"/>
  <c r="E237" i="5"/>
  <c r="X237" i="5" s="1"/>
  <c r="E238" i="5"/>
  <c r="X238" i="5" s="1"/>
  <c r="E239" i="5"/>
  <c r="E240" i="5"/>
  <c r="X240" i="5" s="1"/>
  <c r="E241" i="5"/>
  <c r="X241" i="5" s="1"/>
  <c r="E242" i="5"/>
  <c r="X242" i="5" s="1"/>
  <c r="E243" i="5"/>
  <c r="E244" i="5"/>
  <c r="X244" i="5" s="1"/>
  <c r="E245" i="5"/>
  <c r="X245" i="5" s="1"/>
  <c r="E246" i="5"/>
  <c r="X246" i="5" s="1"/>
  <c r="E247" i="5"/>
  <c r="X247" i="5" s="1"/>
  <c r="E248" i="5"/>
  <c r="E249" i="5"/>
  <c r="X249" i="5" s="1"/>
  <c r="E250" i="5"/>
  <c r="X250" i="5" s="1"/>
  <c r="E251" i="5"/>
  <c r="E252" i="5"/>
  <c r="X252" i="5" s="1"/>
  <c r="E253" i="5"/>
  <c r="X253" i="5" s="1"/>
  <c r="E254" i="5"/>
  <c r="X254" i="5" s="1"/>
  <c r="E255" i="5"/>
  <c r="X255" i="5" s="1"/>
  <c r="E256" i="5"/>
  <c r="X256" i="5" s="1"/>
  <c r="E257" i="5"/>
  <c r="X257" i="5" s="1"/>
  <c r="E258" i="5"/>
  <c r="X258" i="5" s="1"/>
  <c r="E259" i="5"/>
  <c r="X259" i="5" s="1"/>
  <c r="E260" i="5"/>
  <c r="X260" i="5" s="1"/>
  <c r="E261" i="5"/>
  <c r="E262" i="5"/>
  <c r="E263" i="5"/>
  <c r="X263" i="5" s="1"/>
  <c r="E264" i="5"/>
  <c r="X264" i="5" s="1"/>
  <c r="E265" i="5"/>
  <c r="X265" i="5" s="1"/>
  <c r="E266" i="5"/>
  <c r="X266" i="5" s="1"/>
  <c r="E267" i="5"/>
  <c r="X267" i="5" s="1"/>
  <c r="E268" i="5"/>
  <c r="X268" i="5" s="1"/>
  <c r="E269" i="5"/>
  <c r="X269" i="5" s="1"/>
  <c r="E270" i="5"/>
  <c r="X270" i="5" s="1"/>
  <c r="E271" i="5"/>
  <c r="X271" i="5" s="1"/>
  <c r="E272" i="5"/>
  <c r="E273" i="5"/>
  <c r="X273" i="5" s="1"/>
  <c r="E274" i="5"/>
  <c r="X274" i="5" s="1"/>
  <c r="E275" i="5"/>
  <c r="X275" i="5" s="1"/>
  <c r="E276" i="5"/>
  <c r="E277" i="5"/>
  <c r="E278" i="5"/>
  <c r="X278" i="5" s="1"/>
  <c r="E279" i="5"/>
  <c r="E280" i="5"/>
  <c r="X280" i="5" s="1"/>
  <c r="E281" i="5"/>
  <c r="E282" i="5"/>
  <c r="E283" i="5"/>
  <c r="X283" i="5" s="1"/>
  <c r="E284" i="5"/>
  <c r="X284" i="5" s="1"/>
  <c r="E285" i="5"/>
  <c r="E286" i="5"/>
  <c r="X286" i="5" s="1"/>
  <c r="E287" i="5"/>
  <c r="E288" i="5"/>
  <c r="X288" i="5" s="1"/>
  <c r="E289" i="5"/>
  <c r="X289" i="5" s="1"/>
  <c r="E290" i="5"/>
  <c r="X290" i="5" s="1"/>
  <c r="E291" i="5"/>
  <c r="X291" i="5" s="1"/>
  <c r="E292" i="5"/>
  <c r="X292" i="5" s="1"/>
  <c r="E293" i="5"/>
  <c r="X293" i="5" s="1"/>
  <c r="E294" i="5"/>
  <c r="X294" i="5" s="1"/>
  <c r="E295" i="5"/>
  <c r="X295" i="5" s="1"/>
  <c r="E296" i="5"/>
  <c r="E297" i="5"/>
  <c r="X297" i="5" s="1"/>
  <c r="E298" i="5"/>
  <c r="X298" i="5" s="1"/>
  <c r="E299" i="5"/>
  <c r="X299" i="5" s="1"/>
  <c r="E300" i="5"/>
  <c r="X300" i="5" s="1"/>
  <c r="E301" i="5"/>
  <c r="X301" i="5" s="1"/>
  <c r="E302" i="5"/>
  <c r="X302" i="5" s="1"/>
  <c r="E303" i="5"/>
  <c r="E304" i="5"/>
  <c r="X304" i="5" s="1"/>
  <c r="E305" i="5"/>
  <c r="X305" i="5" s="1"/>
  <c r="E306" i="5"/>
  <c r="E307" i="5"/>
  <c r="E308" i="5"/>
  <c r="X308" i="5" s="1"/>
  <c r="E309" i="5"/>
  <c r="X309" i="5" s="1"/>
  <c r="E310" i="5"/>
  <c r="E311" i="5"/>
  <c r="E312" i="5"/>
  <c r="X312" i="5" s="1"/>
  <c r="E313" i="5"/>
  <c r="E314" i="5"/>
  <c r="E315" i="5"/>
  <c r="E316" i="5"/>
  <c r="X316" i="5" s="1"/>
  <c r="E317" i="5"/>
  <c r="X317" i="5" s="1"/>
  <c r="E318" i="5"/>
  <c r="E319" i="5"/>
  <c r="E320" i="5"/>
  <c r="X320" i="5" s="1"/>
  <c r="E321" i="5"/>
  <c r="X321" i="5" s="1"/>
  <c r="E322" i="5"/>
  <c r="X322" i="5" s="1"/>
  <c r="E323" i="5"/>
  <c r="E324" i="5"/>
  <c r="E325" i="5"/>
  <c r="X325" i="5" s="1"/>
  <c r="E326" i="5"/>
  <c r="X326" i="5" s="1"/>
  <c r="E327" i="5"/>
  <c r="E328" i="5"/>
  <c r="X328" i="5" s="1"/>
  <c r="E329" i="5"/>
  <c r="X329" i="5" s="1"/>
  <c r="E330" i="5"/>
  <c r="E331" i="5"/>
  <c r="E332" i="5"/>
  <c r="X332" i="5" s="1"/>
  <c r="E333" i="5"/>
  <c r="X333" i="5" s="1"/>
  <c r="E334" i="5"/>
  <c r="E335" i="5"/>
  <c r="E336" i="5"/>
  <c r="X336" i="5" s="1"/>
  <c r="E337" i="5"/>
  <c r="X337" i="5" s="1"/>
  <c r="E338" i="5"/>
  <c r="X338" i="5" s="1"/>
  <c r="E339" i="5"/>
  <c r="E340" i="5"/>
  <c r="X340" i="5" s="1"/>
  <c r="E341" i="5"/>
  <c r="X341" i="5" s="1"/>
  <c r="E342" i="5"/>
  <c r="E343" i="5"/>
  <c r="X343" i="5" s="1"/>
  <c r="E344" i="5"/>
  <c r="X344" i="5" s="1"/>
  <c r="E345" i="5"/>
  <c r="X345" i="5" s="1"/>
  <c r="E346" i="5"/>
  <c r="E347" i="5"/>
  <c r="E348" i="5"/>
  <c r="X348" i="5" s="1"/>
  <c r="E349" i="5"/>
  <c r="X349" i="5" s="1"/>
  <c r="E350" i="5"/>
  <c r="E351" i="5"/>
  <c r="E352" i="5"/>
  <c r="X352" i="5" s="1"/>
  <c r="E353" i="5"/>
  <c r="E354" i="5"/>
  <c r="E355" i="5"/>
  <c r="E356" i="5"/>
  <c r="X356" i="5" s="1"/>
  <c r="E357" i="5"/>
  <c r="X357" i="5" s="1"/>
  <c r="E358" i="5"/>
  <c r="E359" i="5"/>
  <c r="E360" i="5"/>
  <c r="X360" i="5" s="1"/>
  <c r="E361" i="5"/>
  <c r="X361" i="5" s="1"/>
  <c r="E362" i="5"/>
  <c r="E363" i="5"/>
  <c r="E364" i="5"/>
  <c r="X364" i="5" s="1"/>
  <c r="E365" i="5"/>
  <c r="X365" i="5" s="1"/>
  <c r="E366" i="5"/>
  <c r="E367" i="5"/>
  <c r="E368" i="5"/>
  <c r="X368" i="5" s="1"/>
  <c r="E369" i="5"/>
  <c r="X369" i="5" s="1"/>
  <c r="E370" i="5"/>
  <c r="E371" i="5"/>
  <c r="X371" i="5" s="1"/>
  <c r="E372" i="5"/>
  <c r="X372" i="5" s="1"/>
  <c r="E373" i="5"/>
  <c r="X373" i="5" s="1"/>
  <c r="E374" i="5"/>
  <c r="E375" i="5"/>
  <c r="E376" i="5"/>
  <c r="X376" i="5" s="1"/>
  <c r="E377" i="5"/>
  <c r="X377" i="5" s="1"/>
  <c r="E378" i="5"/>
  <c r="E379" i="5"/>
  <c r="E380" i="5"/>
  <c r="X380" i="5" s="1"/>
  <c r="E381" i="5"/>
  <c r="X381" i="5" s="1"/>
  <c r="E382" i="5"/>
  <c r="E383" i="5"/>
  <c r="E384" i="5"/>
  <c r="X384" i="5" s="1"/>
  <c r="E385" i="5"/>
  <c r="X385" i="5" s="1"/>
  <c r="E386" i="5"/>
  <c r="E387" i="5"/>
  <c r="E388" i="5"/>
  <c r="X388" i="5" s="1"/>
  <c r="E389" i="5"/>
  <c r="X389" i="5" s="1"/>
  <c r="E390" i="5"/>
  <c r="E391" i="5"/>
  <c r="E392" i="5"/>
  <c r="X392" i="5" s="1"/>
  <c r="E393" i="5"/>
  <c r="X393" i="5" s="1"/>
  <c r="E394" i="5"/>
  <c r="E395" i="5"/>
  <c r="E396" i="5"/>
  <c r="X396" i="5" s="1"/>
  <c r="E397" i="5"/>
  <c r="X397" i="5" s="1"/>
  <c r="E398" i="5"/>
  <c r="E399" i="5"/>
  <c r="E400" i="5"/>
  <c r="X400" i="5" s="1"/>
  <c r="E401" i="5"/>
  <c r="X401" i="5" s="1"/>
  <c r="E402" i="5"/>
  <c r="E403" i="5"/>
  <c r="E404" i="5"/>
  <c r="X404" i="5" s="1"/>
  <c r="E405" i="5"/>
  <c r="X405" i="5" s="1"/>
  <c r="E406" i="5"/>
  <c r="E407" i="5"/>
  <c r="E408" i="5"/>
  <c r="X408" i="5" s="1"/>
  <c r="E409" i="5"/>
  <c r="X409" i="5" s="1"/>
  <c r="E410" i="5"/>
  <c r="E411" i="5"/>
  <c r="E412" i="5"/>
  <c r="X412" i="5" s="1"/>
  <c r="E413" i="5"/>
  <c r="X413" i="5" s="1"/>
  <c r="E414" i="5"/>
  <c r="E415" i="5"/>
  <c r="E416" i="5"/>
  <c r="X416" i="5" s="1"/>
  <c r="E417" i="5"/>
  <c r="X417" i="5" s="1"/>
  <c r="E418" i="5"/>
  <c r="E419" i="5"/>
  <c r="E420" i="5"/>
  <c r="X420" i="5" s="1"/>
  <c r="E421" i="5"/>
  <c r="X421" i="5" s="1"/>
  <c r="E422" i="5"/>
  <c r="E423" i="5"/>
  <c r="E424" i="5"/>
  <c r="X424" i="5" s="1"/>
  <c r="E425" i="5"/>
  <c r="X425" i="5" s="1"/>
  <c r="E426" i="5"/>
  <c r="E427" i="5"/>
  <c r="E428" i="5"/>
  <c r="X428" i="5" s="1"/>
  <c r="E429" i="5"/>
  <c r="X429" i="5" s="1"/>
  <c r="E430" i="5"/>
  <c r="E431" i="5"/>
  <c r="E432" i="5"/>
  <c r="X432" i="5" s="1"/>
  <c r="E433" i="5"/>
  <c r="X433" i="5" s="1"/>
  <c r="E434" i="5"/>
  <c r="E435" i="5"/>
  <c r="E436" i="5"/>
  <c r="X436" i="5" s="1"/>
  <c r="E437" i="5"/>
  <c r="X437" i="5" s="1"/>
  <c r="E438" i="5"/>
  <c r="E439" i="5"/>
  <c r="E440" i="5"/>
  <c r="X440" i="5" s="1"/>
  <c r="E441" i="5"/>
  <c r="X441" i="5" s="1"/>
  <c r="E442" i="5"/>
  <c r="E443" i="5"/>
  <c r="E444" i="5"/>
  <c r="X444" i="5" s="1"/>
  <c r="E445" i="5"/>
  <c r="X445" i="5" s="1"/>
  <c r="E446" i="5"/>
  <c r="E447" i="5"/>
  <c r="E448" i="5"/>
  <c r="X448" i="5" s="1"/>
  <c r="E449" i="5"/>
  <c r="X449" i="5" s="1"/>
  <c r="E450" i="5"/>
  <c r="E451" i="5"/>
  <c r="E452" i="5"/>
  <c r="X452" i="5" s="1"/>
  <c r="E453" i="5"/>
  <c r="X453" i="5" s="1"/>
  <c r="E454" i="5"/>
  <c r="E455" i="5"/>
  <c r="X455" i="5" s="1"/>
  <c r="E456" i="5"/>
  <c r="X456" i="5" s="1"/>
  <c r="E457" i="5"/>
  <c r="X457" i="5" s="1"/>
  <c r="E458" i="5"/>
  <c r="E459" i="5"/>
  <c r="X459" i="5" s="1"/>
  <c r="E460" i="5"/>
  <c r="X460" i="5" s="1"/>
  <c r="E461" i="5"/>
  <c r="X461" i="5" s="1"/>
  <c r="E462" i="5"/>
  <c r="E463" i="5"/>
  <c r="E464" i="5"/>
  <c r="X464" i="5" s="1"/>
  <c r="E465" i="5"/>
  <c r="X465" i="5" s="1"/>
  <c r="E466" i="5"/>
  <c r="E467" i="5"/>
  <c r="E468" i="5"/>
  <c r="X468" i="5" s="1"/>
  <c r="E469" i="5"/>
  <c r="E470" i="5"/>
  <c r="X470" i="5" s="1"/>
  <c r="E471" i="5"/>
  <c r="E472" i="5"/>
  <c r="E473" i="5"/>
  <c r="X473" i="5" s="1"/>
  <c r="E474" i="5"/>
  <c r="E475" i="5"/>
  <c r="E476" i="5"/>
  <c r="X476" i="5" s="1"/>
  <c r="E477" i="5"/>
  <c r="X477" i="5" s="1"/>
  <c r="E478" i="5"/>
  <c r="X478" i="5" s="1"/>
  <c r="E479" i="5"/>
  <c r="X479" i="5" s="1"/>
  <c r="E480" i="5"/>
  <c r="X480" i="5" s="1"/>
  <c r="E481" i="5"/>
  <c r="X481" i="5" s="1"/>
  <c r="E482" i="5"/>
  <c r="E483" i="5"/>
  <c r="E484" i="5"/>
  <c r="X484" i="5" s="1"/>
  <c r="E485" i="5"/>
  <c r="E486" i="5"/>
  <c r="E487" i="5"/>
  <c r="X487" i="5" s="1"/>
  <c r="E488" i="5"/>
  <c r="X488" i="5" s="1"/>
  <c r="E489" i="5"/>
  <c r="X489" i="5" s="1"/>
  <c r="E490" i="5"/>
  <c r="E491" i="5"/>
  <c r="X491" i="5" s="1"/>
  <c r="E492" i="5"/>
  <c r="X492" i="5" s="1"/>
  <c r="E493" i="5"/>
  <c r="X493" i="5" s="1"/>
  <c r="E494" i="5"/>
  <c r="X494" i="5" s="1"/>
  <c r="E495" i="5"/>
  <c r="X495" i="5" s="1"/>
  <c r="E496" i="5"/>
  <c r="E497" i="5"/>
  <c r="X497" i="5" s="1"/>
  <c r="E498" i="5"/>
  <c r="X498" i="5" s="1"/>
  <c r="E499" i="5"/>
  <c r="X499" i="5" s="1"/>
  <c r="E500" i="5"/>
  <c r="X500" i="5" s="1"/>
  <c r="E501" i="5"/>
  <c r="X501" i="5" s="1"/>
  <c r="E502" i="5"/>
  <c r="E503" i="5"/>
  <c r="E504" i="5"/>
  <c r="X504" i="5" s="1"/>
  <c r="E505" i="5"/>
  <c r="E506" i="5"/>
  <c r="E507" i="5"/>
  <c r="X507" i="5" s="1"/>
  <c r="E508" i="5"/>
  <c r="X508" i="5" s="1"/>
  <c r="E509" i="5"/>
  <c r="X509" i="5" s="1"/>
  <c r="E510" i="5"/>
  <c r="X510" i="5" s="1"/>
  <c r="E511" i="5"/>
  <c r="X511" i="5" s="1"/>
  <c r="E512" i="5"/>
  <c r="X512" i="5" s="1"/>
  <c r="E513" i="5"/>
  <c r="X513" i="5" s="1"/>
  <c r="E514" i="5"/>
  <c r="X514" i="5" s="1"/>
  <c r="E515" i="5"/>
  <c r="X515" i="5" s="1"/>
  <c r="E516" i="5"/>
  <c r="X516" i="5" s="1"/>
  <c r="E517" i="5"/>
  <c r="X517" i="5" s="1"/>
  <c r="E518" i="5"/>
  <c r="E519" i="5"/>
  <c r="X519" i="5" s="1"/>
  <c r="E520" i="5"/>
  <c r="X520" i="5" s="1"/>
  <c r="E521" i="5"/>
  <c r="X521" i="5" s="1"/>
  <c r="E522" i="5"/>
  <c r="E523" i="5"/>
  <c r="X523" i="5" s="1"/>
  <c r="E524" i="5"/>
  <c r="X524" i="5" s="1"/>
  <c r="E525" i="5"/>
  <c r="E526" i="5"/>
  <c r="X526" i="5" s="1"/>
  <c r="E527" i="5"/>
  <c r="X527" i="5" s="1"/>
  <c r="E528" i="5"/>
  <c r="X528" i="5" s="1"/>
  <c r="E529" i="5"/>
  <c r="X529" i="5" s="1"/>
  <c r="E530" i="5"/>
  <c r="X530" i="5" s="1"/>
  <c r="E531" i="5"/>
  <c r="E532" i="5"/>
  <c r="X532" i="5" s="1"/>
  <c r="E533" i="5"/>
  <c r="X533" i="5" s="1"/>
  <c r="E534" i="5"/>
  <c r="E535" i="5"/>
  <c r="E536" i="5"/>
  <c r="X536" i="5" s="1"/>
  <c r="E537" i="5"/>
  <c r="X537" i="5" s="1"/>
  <c r="E538" i="5"/>
  <c r="E539" i="5"/>
  <c r="X539" i="5" s="1"/>
  <c r="E540" i="5"/>
  <c r="X540" i="5" s="1"/>
  <c r="E541" i="5"/>
  <c r="X541" i="5" s="1"/>
  <c r="E542" i="5"/>
  <c r="E543" i="5"/>
  <c r="X543" i="5" s="1"/>
  <c r="E544" i="5"/>
  <c r="X544" i="5" s="1"/>
  <c r="E545" i="5"/>
  <c r="X545" i="5" s="1"/>
  <c r="E546" i="5"/>
  <c r="E547" i="5"/>
  <c r="E548" i="5"/>
  <c r="X548" i="5" s="1"/>
  <c r="E549" i="5"/>
  <c r="X549" i="5" s="1"/>
  <c r="E550" i="5"/>
  <c r="X550" i="5" s="1"/>
  <c r="E551" i="5"/>
  <c r="X551" i="5" s="1"/>
  <c r="E552" i="5"/>
  <c r="X552" i="5" s="1"/>
  <c r="E553" i="5"/>
  <c r="X553" i="5" s="1"/>
  <c r="E554" i="5"/>
  <c r="E555" i="5"/>
  <c r="E556" i="5"/>
  <c r="E557" i="5"/>
  <c r="E558" i="5"/>
  <c r="X558" i="5" s="1"/>
  <c r="E559" i="5"/>
  <c r="E560" i="5"/>
  <c r="X560" i="5" s="1"/>
  <c r="E561" i="5"/>
  <c r="X561" i="5" s="1"/>
  <c r="E562" i="5"/>
  <c r="E563" i="5"/>
  <c r="X563" i="5" s="1"/>
  <c r="E564" i="5"/>
  <c r="X564" i="5" s="1"/>
  <c r="E565" i="5"/>
  <c r="E566" i="5"/>
  <c r="X566" i="5" s="1"/>
  <c r="E567" i="5"/>
  <c r="E568" i="5"/>
  <c r="X568" i="5" s="1"/>
  <c r="E569" i="5"/>
  <c r="X569" i="5" s="1"/>
  <c r="E570" i="5"/>
  <c r="X570" i="5" s="1"/>
  <c r="E571" i="5"/>
  <c r="E572" i="5"/>
  <c r="X572" i="5" s="1"/>
  <c r="E573" i="5"/>
  <c r="X573" i="5" s="1"/>
  <c r="E574" i="5"/>
  <c r="E575" i="5"/>
  <c r="E576" i="5"/>
  <c r="E577" i="5"/>
  <c r="X577" i="5" s="1"/>
  <c r="E578" i="5"/>
  <c r="E579" i="5"/>
  <c r="E580" i="5"/>
  <c r="X580" i="5" s="1"/>
  <c r="E581" i="5"/>
  <c r="X581" i="5" s="1"/>
  <c r="E582" i="5"/>
  <c r="X582" i="5" s="1"/>
  <c r="E583" i="5"/>
  <c r="E584" i="5"/>
  <c r="X584" i="5" s="1"/>
  <c r="E585" i="5"/>
  <c r="X585" i="5" s="1"/>
  <c r="E586" i="5"/>
  <c r="X586" i="5" s="1"/>
  <c r="E587" i="5"/>
  <c r="E588" i="5"/>
  <c r="X588" i="5" s="1"/>
  <c r="E589" i="5"/>
  <c r="X589" i="5" s="1"/>
  <c r="E590" i="5"/>
  <c r="X590" i="5" s="1"/>
  <c r="E591" i="5"/>
  <c r="E592" i="5"/>
  <c r="X592" i="5" s="1"/>
  <c r="E593" i="5"/>
  <c r="X593" i="5" s="1"/>
  <c r="E594" i="5"/>
  <c r="X594" i="5" s="1"/>
  <c r="E595" i="5"/>
  <c r="E596" i="5"/>
  <c r="E597" i="5"/>
  <c r="X597" i="5" s="1"/>
  <c r="E598" i="5"/>
  <c r="X598" i="5" s="1"/>
  <c r="E599" i="5"/>
  <c r="E600" i="5"/>
  <c r="E601" i="5"/>
  <c r="X601" i="5" s="1"/>
  <c r="E602" i="5"/>
  <c r="E603" i="5"/>
  <c r="E604" i="5"/>
  <c r="X604" i="5" s="1"/>
  <c r="E605" i="5"/>
  <c r="X605" i="5" s="1"/>
  <c r="E606" i="5"/>
  <c r="X606" i="5" s="1"/>
  <c r="E607" i="5"/>
  <c r="E608" i="5"/>
  <c r="X608" i="5" s="1"/>
  <c r="E609" i="5"/>
  <c r="E610" i="5"/>
  <c r="X610" i="5" s="1"/>
  <c r="E611" i="5"/>
  <c r="E612" i="5"/>
  <c r="X612" i="5" s="1"/>
  <c r="E613" i="5"/>
  <c r="X613" i="5" s="1"/>
  <c r="E614" i="5"/>
  <c r="X614" i="5" s="1"/>
  <c r="E615" i="5"/>
  <c r="E616" i="5"/>
  <c r="X616" i="5" s="1"/>
  <c r="E617" i="5"/>
  <c r="X617" i="5" s="1"/>
  <c r="E618" i="5"/>
  <c r="X618" i="5" s="1"/>
  <c r="E619" i="5"/>
  <c r="E620" i="5"/>
  <c r="X620" i="5" s="1"/>
  <c r="E621" i="5"/>
  <c r="X621" i="5" s="1"/>
  <c r="E622" i="5"/>
  <c r="X622" i="5" s="1"/>
  <c r="E623" i="5"/>
  <c r="E624" i="5"/>
  <c r="X624" i="5" s="1"/>
  <c r="E625" i="5"/>
  <c r="X625" i="5" s="1"/>
  <c r="E626" i="5"/>
  <c r="X626" i="5" s="1"/>
  <c r="E627" i="5"/>
  <c r="E628" i="5"/>
  <c r="X628" i="5" s="1"/>
  <c r="E629" i="5"/>
  <c r="E630" i="5"/>
  <c r="X630" i="5" s="1"/>
  <c r="E631" i="5"/>
  <c r="E632" i="5"/>
  <c r="X632" i="5" s="1"/>
  <c r="E633" i="5"/>
  <c r="X633" i="5" s="1"/>
  <c r="E634" i="5"/>
  <c r="E635" i="5"/>
  <c r="E636" i="5"/>
  <c r="X636" i="5" s="1"/>
  <c r="E637" i="5"/>
  <c r="X637" i="5" s="1"/>
  <c r="E638" i="5"/>
  <c r="X638" i="5" s="1"/>
  <c r="E639" i="5"/>
  <c r="E640" i="5"/>
  <c r="X640" i="5" s="1"/>
  <c r="E641" i="5"/>
  <c r="X641" i="5" s="1"/>
  <c r="E642" i="5"/>
  <c r="X642" i="5" s="1"/>
  <c r="E643" i="5"/>
  <c r="E644" i="5"/>
  <c r="X644" i="5" s="1"/>
  <c r="E645" i="5"/>
  <c r="E646" i="5"/>
  <c r="X646" i="5" s="1"/>
  <c r="E647" i="5"/>
  <c r="E648" i="5"/>
  <c r="X648" i="5" s="1"/>
  <c r="E649" i="5"/>
  <c r="X649" i="5" s="1"/>
  <c r="E650" i="5"/>
  <c r="X650" i="5" s="1"/>
  <c r="E651" i="5"/>
  <c r="E652" i="5"/>
  <c r="X652" i="5" s="1"/>
  <c r="E653" i="5"/>
  <c r="X653" i="5" s="1"/>
  <c r="E654" i="5"/>
  <c r="X654" i="5" s="1"/>
  <c r="E655" i="5"/>
  <c r="E656" i="5"/>
  <c r="X656" i="5" s="1"/>
  <c r="E657" i="5"/>
  <c r="X657" i="5" s="1"/>
  <c r="E658" i="5"/>
  <c r="X658" i="5" s="1"/>
  <c r="E659" i="5"/>
  <c r="E660" i="5"/>
  <c r="X660" i="5" s="1"/>
  <c r="E661" i="5"/>
  <c r="X661" i="5" s="1"/>
  <c r="E662" i="5"/>
  <c r="E663" i="5"/>
  <c r="E664" i="5"/>
  <c r="X664" i="5" s="1"/>
  <c r="E665" i="5"/>
  <c r="X665" i="5" s="1"/>
  <c r="E666" i="5"/>
  <c r="X666" i="5" s="1"/>
  <c r="E667" i="5"/>
  <c r="E668" i="5"/>
  <c r="X668" i="5" s="1"/>
  <c r="E669" i="5"/>
  <c r="X669" i="5" s="1"/>
  <c r="E670" i="5"/>
  <c r="X670" i="5" s="1"/>
  <c r="E671" i="5"/>
  <c r="E672" i="5"/>
  <c r="X672" i="5" s="1"/>
  <c r="E673" i="5"/>
  <c r="X673" i="5" s="1"/>
  <c r="E674" i="5"/>
  <c r="X674" i="5" s="1"/>
  <c r="E675" i="5"/>
  <c r="E676" i="5"/>
  <c r="X676" i="5" s="1"/>
  <c r="E677" i="5"/>
  <c r="X677" i="5" s="1"/>
  <c r="E678" i="5"/>
  <c r="X678" i="5" s="1"/>
  <c r="E679" i="5"/>
  <c r="E680" i="5"/>
  <c r="X680" i="5" s="1"/>
  <c r="E681" i="5"/>
  <c r="X681" i="5" s="1"/>
  <c r="E682" i="5"/>
  <c r="X682" i="5" s="1"/>
  <c r="E683" i="5"/>
  <c r="X683" i="5" s="1"/>
  <c r="E684" i="5"/>
  <c r="X684" i="5" s="1"/>
  <c r="E685" i="5"/>
  <c r="X685" i="5" s="1"/>
  <c r="E686" i="5"/>
  <c r="X686" i="5" s="1"/>
  <c r="E687" i="5"/>
  <c r="E688" i="5"/>
  <c r="X688" i="5" s="1"/>
  <c r="E689" i="5"/>
  <c r="X689" i="5" s="1"/>
  <c r="E690" i="5"/>
  <c r="X690" i="5" s="1"/>
  <c r="E691" i="5"/>
  <c r="X691" i="5" s="1"/>
  <c r="E692" i="5"/>
  <c r="X692" i="5" s="1"/>
  <c r="E693" i="5"/>
  <c r="X693" i="5" s="1"/>
  <c r="E694" i="5"/>
  <c r="X694" i="5" s="1"/>
  <c r="E695" i="5"/>
  <c r="E696" i="5"/>
  <c r="X696" i="5" s="1"/>
  <c r="E697" i="5"/>
  <c r="X697" i="5" s="1"/>
  <c r="E698" i="5"/>
  <c r="X698" i="5" s="1"/>
  <c r="E699" i="5"/>
  <c r="E700" i="5"/>
  <c r="X700" i="5" s="1"/>
  <c r="E701" i="5"/>
  <c r="X701" i="5" s="1"/>
  <c r="E702" i="5"/>
  <c r="X702" i="5" s="1"/>
  <c r="E703" i="5"/>
  <c r="E704" i="5"/>
  <c r="X704" i="5" s="1"/>
  <c r="E705" i="5"/>
  <c r="X705" i="5" s="1"/>
  <c r="E706" i="5"/>
  <c r="X706" i="5" s="1"/>
  <c r="E707" i="5"/>
  <c r="E708" i="5"/>
  <c r="X708" i="5" s="1"/>
  <c r="E709" i="5"/>
  <c r="X709" i="5" s="1"/>
  <c r="E710" i="5"/>
  <c r="X710" i="5" s="1"/>
  <c r="E711" i="5"/>
  <c r="X711" i="5" s="1"/>
  <c r="E712" i="5"/>
  <c r="X712" i="5" s="1"/>
  <c r="E713" i="5"/>
  <c r="X713" i="5" s="1"/>
  <c r="E714" i="5"/>
  <c r="X714" i="5" s="1"/>
  <c r="E715" i="5"/>
  <c r="E716" i="5"/>
  <c r="X716" i="5" s="1"/>
  <c r="E717" i="5"/>
  <c r="X717" i="5" s="1"/>
  <c r="E718" i="5"/>
  <c r="X718" i="5" s="1"/>
  <c r="E719" i="5"/>
  <c r="X719" i="5" s="1"/>
  <c r="E720" i="5"/>
  <c r="X720" i="5" s="1"/>
  <c r="E721" i="5"/>
  <c r="X721" i="5" s="1"/>
  <c r="E722" i="5"/>
  <c r="X722" i="5" s="1"/>
  <c r="E723" i="5"/>
  <c r="X723" i="5" s="1"/>
  <c r="E724" i="5"/>
  <c r="X724" i="5" s="1"/>
  <c r="E725" i="5"/>
  <c r="X725" i="5" s="1"/>
  <c r="E726" i="5"/>
  <c r="X726" i="5" s="1"/>
  <c r="E727" i="5"/>
  <c r="E728" i="5"/>
  <c r="X728" i="5" s="1"/>
  <c r="E729" i="5"/>
  <c r="X729" i="5" s="1"/>
  <c r="E730" i="5"/>
  <c r="X730" i="5" s="1"/>
  <c r="E731" i="5"/>
  <c r="E732" i="5"/>
  <c r="X732" i="5" s="1"/>
  <c r="E733" i="5"/>
  <c r="X733" i="5" s="1"/>
  <c r="E734" i="5"/>
  <c r="X734" i="5" s="1"/>
  <c r="E735" i="5"/>
  <c r="E736" i="5"/>
  <c r="X736" i="5" s="1"/>
  <c r="E737" i="5"/>
  <c r="X737" i="5" s="1"/>
  <c r="E738" i="5"/>
  <c r="E739" i="5"/>
  <c r="X739" i="5" s="1"/>
  <c r="E740" i="5"/>
  <c r="X740" i="5" s="1"/>
  <c r="E741" i="5"/>
  <c r="X741" i="5" s="1"/>
  <c r="E742" i="5"/>
  <c r="X742" i="5" s="1"/>
  <c r="E743" i="5"/>
  <c r="E744" i="5"/>
  <c r="X744" i="5" s="1"/>
  <c r="E745" i="5"/>
  <c r="X745" i="5" s="1"/>
  <c r="E746" i="5"/>
  <c r="X746" i="5" s="1"/>
  <c r="E747" i="5"/>
  <c r="E748" i="5"/>
  <c r="X748" i="5" s="1"/>
  <c r="E749" i="5"/>
  <c r="X749" i="5" s="1"/>
  <c r="E750" i="5"/>
  <c r="X750" i="5" s="1"/>
  <c r="E751" i="5"/>
  <c r="E752" i="5"/>
  <c r="X752" i="5" s="1"/>
  <c r="E753" i="5"/>
  <c r="X753" i="5" s="1"/>
  <c r="E754" i="5"/>
  <c r="X754" i="5" s="1"/>
  <c r="E755" i="5"/>
  <c r="E756" i="5"/>
  <c r="X756" i="5" s="1"/>
  <c r="E757" i="5"/>
  <c r="X757" i="5" s="1"/>
  <c r="E758" i="5"/>
  <c r="X758" i="5" s="1"/>
  <c r="E759" i="5"/>
  <c r="E760" i="5"/>
  <c r="X760" i="5" s="1"/>
  <c r="E761" i="5"/>
  <c r="X761" i="5" s="1"/>
  <c r="E762" i="5"/>
  <c r="X762" i="5" s="1"/>
  <c r="E763" i="5"/>
  <c r="X763" i="5" s="1"/>
  <c r="E764" i="5"/>
  <c r="X764" i="5" s="1"/>
  <c r="E765" i="5"/>
  <c r="X765" i="5" s="1"/>
  <c r="E766" i="5"/>
  <c r="X766" i="5" s="1"/>
  <c r="E767" i="5"/>
  <c r="E768" i="5"/>
  <c r="X768" i="5" s="1"/>
  <c r="E769" i="5"/>
  <c r="X769" i="5" s="1"/>
  <c r="E770" i="5"/>
  <c r="X770" i="5" s="1"/>
  <c r="E771" i="5"/>
  <c r="E772" i="5"/>
  <c r="X772" i="5" s="1"/>
  <c r="E773" i="5"/>
  <c r="X773" i="5" s="1"/>
  <c r="E774" i="5"/>
  <c r="X774" i="5" s="1"/>
  <c r="E775" i="5"/>
  <c r="E776" i="5"/>
  <c r="X776" i="5" s="1"/>
  <c r="E777" i="5"/>
  <c r="X777" i="5" s="1"/>
  <c r="E778" i="5"/>
  <c r="X778" i="5" s="1"/>
  <c r="E779" i="5"/>
  <c r="E780" i="5"/>
  <c r="X780" i="5" s="1"/>
  <c r="E781" i="5"/>
  <c r="X781" i="5" s="1"/>
  <c r="E782" i="5"/>
  <c r="X782" i="5" s="1"/>
  <c r="E783" i="5"/>
  <c r="E784" i="5"/>
  <c r="X784" i="5" s="1"/>
  <c r="E785" i="5"/>
  <c r="X785" i="5" s="1"/>
  <c r="E786" i="5"/>
  <c r="X786" i="5" s="1"/>
  <c r="E787" i="5"/>
  <c r="X787" i="5" s="1"/>
  <c r="E788" i="5"/>
  <c r="X788" i="5" s="1"/>
  <c r="E789" i="5"/>
  <c r="X789" i="5" s="1"/>
  <c r="E790" i="5"/>
  <c r="X790" i="5" s="1"/>
  <c r="E791" i="5"/>
  <c r="E792" i="5"/>
  <c r="X792" i="5" s="1"/>
  <c r="E793" i="5"/>
  <c r="X793" i="5" s="1"/>
  <c r="E794" i="5"/>
  <c r="X794" i="5" s="1"/>
  <c r="E795" i="5"/>
  <c r="E796" i="5"/>
  <c r="X796" i="5" s="1"/>
  <c r="E797" i="5"/>
  <c r="X797" i="5" s="1"/>
  <c r="E798" i="5"/>
  <c r="X798" i="5" s="1"/>
  <c r="E799" i="5"/>
  <c r="E800" i="5"/>
  <c r="X800" i="5" s="1"/>
  <c r="E801" i="5"/>
  <c r="X801" i="5" s="1"/>
  <c r="E802" i="5"/>
  <c r="X802" i="5" s="1"/>
  <c r="E803" i="5"/>
  <c r="X803" i="5" s="1"/>
  <c r="E804" i="5"/>
  <c r="X804" i="5" s="1"/>
  <c r="E805" i="5"/>
  <c r="X805" i="5" s="1"/>
  <c r="E806" i="5"/>
  <c r="X806" i="5" s="1"/>
  <c r="E807" i="5"/>
  <c r="X807" i="5" s="1"/>
  <c r="E808" i="5"/>
  <c r="X808" i="5" s="1"/>
  <c r="E809" i="5"/>
  <c r="X809" i="5" s="1"/>
  <c r="E810" i="5"/>
  <c r="X810" i="5" s="1"/>
  <c r="E811" i="5"/>
  <c r="E812" i="5"/>
  <c r="X812" i="5" s="1"/>
  <c r="E813" i="5"/>
  <c r="X813" i="5" s="1"/>
  <c r="E814" i="5"/>
  <c r="X814" i="5" s="1"/>
  <c r="E815" i="5"/>
  <c r="E816" i="5"/>
  <c r="X816" i="5" s="1"/>
  <c r="E817" i="5"/>
  <c r="E818" i="5"/>
  <c r="E819" i="5"/>
  <c r="X819" i="5" s="1"/>
  <c r="E820" i="5"/>
  <c r="X820" i="5" s="1"/>
  <c r="E821" i="5"/>
  <c r="X821" i="5" s="1"/>
  <c r="E822" i="5"/>
  <c r="X822" i="5" s="1"/>
  <c r="E823" i="5"/>
  <c r="E824" i="5"/>
  <c r="X824" i="5" s="1"/>
  <c r="E825" i="5"/>
  <c r="X825" i="5" s="1"/>
  <c r="E826" i="5"/>
  <c r="X826" i="5" s="1"/>
  <c r="E827" i="5"/>
  <c r="E828" i="5"/>
  <c r="X828" i="5" s="1"/>
  <c r="E829" i="5"/>
  <c r="X829" i="5" s="1"/>
  <c r="E830" i="5"/>
  <c r="X830" i="5" s="1"/>
  <c r="E831" i="5"/>
  <c r="E832" i="5"/>
  <c r="X832" i="5" s="1"/>
  <c r="E833" i="5"/>
  <c r="X833" i="5" s="1"/>
  <c r="E834" i="5"/>
  <c r="X834" i="5" s="1"/>
  <c r="E835" i="5"/>
  <c r="X835" i="5" s="1"/>
  <c r="E836" i="5"/>
  <c r="X836" i="5" s="1"/>
  <c r="E837" i="5"/>
  <c r="X837" i="5" s="1"/>
  <c r="E838" i="5"/>
  <c r="X838" i="5" s="1"/>
  <c r="E839" i="5"/>
  <c r="E840" i="5"/>
  <c r="X840" i="5" s="1"/>
  <c r="E841" i="5"/>
  <c r="X841" i="5" s="1"/>
  <c r="E842" i="5"/>
  <c r="X842" i="5" s="1"/>
  <c r="E843" i="5"/>
  <c r="X843" i="5" s="1"/>
  <c r="E844" i="5"/>
  <c r="X844" i="5" s="1"/>
  <c r="E845" i="5"/>
  <c r="X845" i="5" s="1"/>
  <c r="E846" i="5"/>
  <c r="X846" i="5" s="1"/>
  <c r="E847" i="5"/>
  <c r="E848" i="5"/>
  <c r="X848" i="5" s="1"/>
  <c r="E849" i="5"/>
  <c r="X849" i="5" s="1"/>
  <c r="E850" i="5"/>
  <c r="X850" i="5" s="1"/>
  <c r="E851" i="5"/>
  <c r="X851" i="5" s="1"/>
  <c r="E852" i="5"/>
  <c r="E853" i="5"/>
  <c r="X853" i="5" s="1"/>
  <c r="E854" i="5"/>
  <c r="E855" i="5"/>
  <c r="X855" i="5" s="1"/>
  <c r="E856" i="5"/>
  <c r="X856" i="5" s="1"/>
  <c r="E857" i="5"/>
  <c r="X857" i="5" s="1"/>
  <c r="E858" i="5"/>
  <c r="E859" i="5"/>
  <c r="E860" i="5"/>
  <c r="X860" i="5" s="1"/>
  <c r="E861" i="5"/>
  <c r="X861" i="5" s="1"/>
  <c r="E862" i="5"/>
  <c r="X862" i="5" s="1"/>
  <c r="E863" i="5"/>
  <c r="E864" i="5"/>
  <c r="X864" i="5" s="1"/>
  <c r="E865" i="5"/>
  <c r="X865" i="5" s="1"/>
  <c r="E866" i="5"/>
  <c r="X866" i="5" s="1"/>
  <c r="E867" i="5"/>
  <c r="E868" i="5"/>
  <c r="X868" i="5" s="1"/>
  <c r="E869" i="5"/>
  <c r="X869" i="5" s="1"/>
  <c r="E870" i="5"/>
  <c r="X870" i="5" s="1"/>
  <c r="E871" i="5"/>
  <c r="E872" i="5"/>
  <c r="X872" i="5" s="1"/>
  <c r="E873" i="5"/>
  <c r="X873" i="5" s="1"/>
  <c r="E874" i="5"/>
  <c r="X874" i="5" s="1"/>
  <c r="E875" i="5"/>
  <c r="X875" i="5" s="1"/>
  <c r="E876" i="5"/>
  <c r="X876" i="5" s="1"/>
  <c r="E877" i="5"/>
  <c r="X877" i="5" s="1"/>
  <c r="E878" i="5"/>
  <c r="X878" i="5" s="1"/>
  <c r="E879" i="5"/>
  <c r="E880" i="5"/>
  <c r="X880" i="5" s="1"/>
  <c r="E881" i="5"/>
  <c r="X881" i="5" s="1"/>
  <c r="E882" i="5"/>
  <c r="E883" i="5"/>
  <c r="X883" i="5" s="1"/>
  <c r="E884" i="5"/>
  <c r="X884" i="5" s="1"/>
  <c r="E885" i="5"/>
  <c r="E886" i="5"/>
  <c r="E887" i="5"/>
  <c r="X887" i="5" s="1"/>
  <c r="E888" i="5"/>
  <c r="X888" i="5" s="1"/>
  <c r="E889" i="5"/>
  <c r="X889" i="5" s="1"/>
  <c r="E890" i="5"/>
  <c r="E891" i="5"/>
  <c r="E892" i="5"/>
  <c r="X892" i="5" s="1"/>
  <c r="E893" i="5"/>
  <c r="X893" i="5" s="1"/>
  <c r="E894" i="5"/>
  <c r="X894" i="5" s="1"/>
  <c r="E895" i="5"/>
  <c r="E896" i="5"/>
  <c r="X896" i="5" s="1"/>
  <c r="E897" i="5"/>
  <c r="X897" i="5" s="1"/>
  <c r="E898" i="5"/>
  <c r="E899" i="5"/>
  <c r="E900" i="5"/>
  <c r="X900" i="5" s="1"/>
  <c r="E901" i="5"/>
  <c r="X901" i="5" s="1"/>
  <c r="E902" i="5"/>
  <c r="E903" i="5"/>
  <c r="E904" i="5"/>
  <c r="X904" i="5" s="1"/>
  <c r="E905" i="5"/>
  <c r="X905" i="5" s="1"/>
  <c r="E906" i="5"/>
  <c r="X906" i="5" s="1"/>
  <c r="E907" i="5"/>
  <c r="E908" i="5"/>
  <c r="X908" i="5" s="1"/>
  <c r="E909" i="5"/>
  <c r="X909" i="5" s="1"/>
  <c r="E910" i="5"/>
  <c r="X910" i="5" s="1"/>
  <c r="E911" i="5"/>
  <c r="E912" i="5"/>
  <c r="X912" i="5" s="1"/>
  <c r="E913" i="5"/>
  <c r="X913" i="5" s="1"/>
  <c r="E914" i="5"/>
  <c r="X914" i="5" s="1"/>
  <c r="E915" i="5"/>
  <c r="E916" i="5"/>
  <c r="X916" i="5" s="1"/>
  <c r="E917" i="5"/>
  <c r="X917" i="5" s="1"/>
  <c r="E918" i="5"/>
  <c r="X918" i="5" s="1"/>
  <c r="E919" i="5"/>
  <c r="X919" i="5" s="1"/>
  <c r="E920" i="5"/>
  <c r="X920" i="5" s="1"/>
  <c r="E921" i="5"/>
  <c r="X921" i="5" s="1"/>
  <c r="E922" i="5"/>
  <c r="X922" i="5" s="1"/>
  <c r="E923" i="5"/>
  <c r="E924" i="5"/>
  <c r="X924" i="5" s="1"/>
  <c r="E925" i="5"/>
  <c r="X925" i="5" s="1"/>
  <c r="E926" i="5"/>
  <c r="X926" i="5" s="1"/>
  <c r="E927" i="5"/>
  <c r="E928" i="5"/>
  <c r="X928" i="5" s="1"/>
  <c r="E929" i="5"/>
  <c r="E930" i="5"/>
  <c r="X930" i="5" s="1"/>
  <c r="E931" i="5"/>
  <c r="X931" i="5" s="1"/>
  <c r="E932" i="5"/>
  <c r="E933" i="5"/>
  <c r="X933" i="5" s="1"/>
  <c r="E934" i="5"/>
  <c r="X934" i="5" s="1"/>
  <c r="E935" i="5"/>
  <c r="X935" i="5" s="1"/>
  <c r="E936" i="5"/>
  <c r="X936" i="5" s="1"/>
  <c r="E937" i="5"/>
  <c r="X937" i="5" s="1"/>
  <c r="E938" i="5"/>
  <c r="X938" i="5" s="1"/>
  <c r="E939" i="5"/>
  <c r="E940" i="5"/>
  <c r="X940" i="5" s="1"/>
  <c r="E941" i="5"/>
  <c r="X941" i="5" s="1"/>
  <c r="E942" i="5"/>
  <c r="E943" i="5"/>
  <c r="E944" i="5"/>
  <c r="X944" i="5" s="1"/>
  <c r="E945" i="5"/>
  <c r="X945" i="5" s="1"/>
  <c r="E946" i="5"/>
  <c r="E947" i="5"/>
  <c r="E948" i="5"/>
  <c r="X948" i="5" s="1"/>
  <c r="E949" i="5"/>
  <c r="X949" i="5" s="1"/>
  <c r="E950" i="5"/>
  <c r="E951" i="5"/>
  <c r="E952" i="5"/>
  <c r="E953" i="5"/>
  <c r="X953" i="5" s="1"/>
  <c r="E954" i="5"/>
  <c r="X954" i="5" s="1"/>
  <c r="E955" i="5"/>
  <c r="X955" i="5" s="1"/>
  <c r="E956" i="5"/>
  <c r="E957" i="5"/>
  <c r="E958" i="5"/>
  <c r="E959" i="5"/>
  <c r="E960" i="5"/>
  <c r="E961" i="5"/>
  <c r="X961" i="5" s="1"/>
  <c r="E962" i="5"/>
  <c r="X962" i="5" s="1"/>
  <c r="E963" i="5"/>
  <c r="E964" i="5"/>
  <c r="X964" i="5" s="1"/>
  <c r="E965" i="5"/>
  <c r="X965" i="5" s="1"/>
  <c r="E966" i="5"/>
  <c r="X966" i="5" s="1"/>
  <c r="E967" i="5"/>
  <c r="E968" i="5"/>
  <c r="X968" i="5" s="1"/>
  <c r="E969" i="5"/>
  <c r="X969" i="5" s="1"/>
  <c r="E970" i="5"/>
  <c r="X970" i="5" s="1"/>
  <c r="E971" i="5"/>
  <c r="E972" i="5"/>
  <c r="X972" i="5" s="1"/>
  <c r="E973" i="5"/>
  <c r="X973" i="5" s="1"/>
  <c r="E974" i="5"/>
  <c r="X974" i="5" s="1"/>
  <c r="E975" i="5"/>
  <c r="E976" i="5"/>
  <c r="X976" i="5" s="1"/>
  <c r="E977" i="5"/>
  <c r="X977" i="5" s="1"/>
  <c r="E978" i="5"/>
  <c r="X978" i="5" s="1"/>
  <c r="E979" i="5"/>
  <c r="E980" i="5"/>
  <c r="E981" i="5"/>
  <c r="X981" i="5" s="1"/>
  <c r="E982" i="5"/>
  <c r="X982" i="5" s="1"/>
  <c r="E983" i="5"/>
  <c r="E984" i="5"/>
  <c r="E985" i="5"/>
  <c r="X985" i="5" s="1"/>
  <c r="E986" i="5"/>
  <c r="X986" i="5" s="1"/>
  <c r="E987" i="5"/>
  <c r="E988" i="5"/>
  <c r="E989" i="5"/>
  <c r="X989" i="5" s="1"/>
  <c r="E990" i="5"/>
  <c r="X990" i="5" s="1"/>
  <c r="E991" i="5"/>
  <c r="X991" i="5" s="1"/>
  <c r="E992" i="5"/>
  <c r="E993" i="5"/>
  <c r="X993" i="5" s="1"/>
  <c r="E994" i="5"/>
  <c r="X994" i="5" s="1"/>
  <c r="E995" i="5"/>
  <c r="X995" i="5" s="1"/>
  <c r="E996" i="5"/>
  <c r="X996" i="5" s="1"/>
  <c r="E997" i="5"/>
  <c r="E998" i="5"/>
  <c r="X998" i="5" s="1"/>
  <c r="E999" i="5"/>
  <c r="X999" i="5" s="1"/>
  <c r="E1000" i="5"/>
  <c r="E1001" i="5"/>
  <c r="X1001" i="5" s="1"/>
  <c r="E1002" i="5"/>
  <c r="X1002" i="5" s="1"/>
  <c r="E1003" i="5"/>
  <c r="E1004" i="5"/>
  <c r="X1004" i="5" s="1"/>
  <c r="E1005" i="5"/>
  <c r="X1005" i="5" s="1"/>
  <c r="E1006" i="5"/>
  <c r="X1006" i="5" s="1"/>
  <c r="E1007" i="5"/>
  <c r="E1008" i="5"/>
  <c r="E1009" i="5"/>
  <c r="X1009" i="5" s="1"/>
  <c r="E1010" i="5"/>
  <c r="X1010" i="5" s="1"/>
  <c r="E1011" i="5"/>
  <c r="X1011" i="5" s="1"/>
  <c r="E1012" i="5"/>
  <c r="X1012" i="5" s="1"/>
  <c r="E1013" i="5"/>
  <c r="X1013" i="5" s="1"/>
  <c r="E1014" i="5"/>
  <c r="X1014" i="5" s="1"/>
  <c r="E1015" i="5"/>
  <c r="E1016" i="5"/>
  <c r="X1016" i="5" s="1"/>
  <c r="E1017" i="5"/>
  <c r="X1017" i="5" s="1"/>
  <c r="E1018" i="5"/>
  <c r="X1018" i="5" s="1"/>
  <c r="E1019" i="5"/>
  <c r="X1019" i="5" s="1"/>
  <c r="E1020" i="5"/>
  <c r="X1020" i="5" s="1"/>
  <c r="E1021" i="5"/>
  <c r="X1021" i="5" s="1"/>
  <c r="E1022" i="5"/>
  <c r="X1022" i="5" s="1"/>
  <c r="E1023" i="5"/>
  <c r="X1023" i="5" s="1"/>
  <c r="E1024" i="5"/>
  <c r="E1025" i="5"/>
  <c r="X1025" i="5" s="1"/>
  <c r="E1026" i="5"/>
  <c r="X1026" i="5" s="1"/>
  <c r="E1027" i="5"/>
  <c r="X1027" i="5" s="1"/>
  <c r="E1028" i="5"/>
  <c r="X1028" i="5" s="1"/>
  <c r="E1029" i="5"/>
  <c r="E1030" i="5"/>
  <c r="X1030" i="5" s="1"/>
  <c r="E1031" i="5"/>
  <c r="X1031" i="5" s="1"/>
  <c r="E1032" i="5"/>
  <c r="E1033" i="5"/>
  <c r="X1033" i="5" s="1"/>
  <c r="E1034" i="5"/>
  <c r="X1034" i="5" s="1"/>
  <c r="E1035" i="5"/>
  <c r="E1036" i="5"/>
  <c r="E1037" i="5"/>
  <c r="X1037" i="5" s="1"/>
  <c r="E1038" i="5"/>
  <c r="X1038" i="5" s="1"/>
  <c r="E1039" i="5"/>
  <c r="E1040" i="5"/>
  <c r="E1041" i="5"/>
  <c r="X1041" i="5" s="1"/>
  <c r="E1042" i="5"/>
  <c r="X1042" i="5" s="1"/>
  <c r="E1043" i="5"/>
  <c r="X1043" i="5" s="1"/>
  <c r="E1044" i="5"/>
  <c r="X1044" i="5" s="1"/>
  <c r="E1045" i="5"/>
  <c r="X1045" i="5" s="1"/>
  <c r="E1046" i="5"/>
  <c r="X1046" i="5" s="1"/>
  <c r="E1047" i="5"/>
  <c r="X1047" i="5" s="1"/>
  <c r="E1048" i="5"/>
  <c r="X1048" i="5" s="1"/>
  <c r="E1049" i="5"/>
  <c r="X1049" i="5" s="1"/>
  <c r="E1050" i="5"/>
  <c r="X1050" i="5" s="1"/>
  <c r="E1051" i="5"/>
  <c r="E1052" i="5"/>
  <c r="E1053" i="5"/>
  <c r="X1053" i="5" s="1"/>
  <c r="E1054" i="5"/>
  <c r="X1054" i="5" s="1"/>
  <c r="E1055" i="5"/>
  <c r="E1056" i="5"/>
  <c r="X1056" i="5" s="1"/>
  <c r="E1057" i="5"/>
  <c r="X1057" i="5" s="1"/>
  <c r="E1058" i="5"/>
  <c r="X1058" i="5" s="1"/>
  <c r="E1059" i="5"/>
  <c r="X1059" i="5" s="1"/>
  <c r="E1060" i="5"/>
  <c r="X1060" i="5" s="1"/>
  <c r="E1061" i="5"/>
  <c r="X1061" i="5" s="1"/>
  <c r="E1062" i="5"/>
  <c r="X1062" i="5" s="1"/>
  <c r="E1063" i="5"/>
  <c r="X1063" i="5" s="1"/>
  <c r="E1064" i="5"/>
  <c r="X1064" i="5" s="1"/>
  <c r="E1065" i="5"/>
  <c r="X1065" i="5" s="1"/>
  <c r="E1066" i="5"/>
  <c r="X1066" i="5" s="1"/>
  <c r="E1067" i="5"/>
  <c r="E1068" i="5"/>
  <c r="E1069" i="5"/>
  <c r="X1069" i="5" s="1"/>
  <c r="E1070" i="5"/>
  <c r="X1070" i="5" s="1"/>
  <c r="E1071" i="5"/>
  <c r="E1072" i="5"/>
  <c r="X1072" i="5" s="1"/>
  <c r="E1073" i="5"/>
  <c r="X1073" i="5" s="1"/>
  <c r="E1074" i="5"/>
  <c r="X1074" i="5" s="1"/>
  <c r="E1075" i="5"/>
  <c r="X1075" i="5" s="1"/>
  <c r="E1076" i="5"/>
  <c r="X1076" i="5" s="1"/>
  <c r="E1077" i="5"/>
  <c r="X1077" i="5" s="1"/>
  <c r="E1078" i="5"/>
  <c r="X1078" i="5" s="1"/>
  <c r="E1079" i="5"/>
  <c r="E1080" i="5"/>
  <c r="E1081" i="5"/>
  <c r="X1081" i="5" s="1"/>
  <c r="E1082" i="5"/>
  <c r="X1082" i="5" s="1"/>
  <c r="E1083" i="5"/>
  <c r="X1083" i="5" s="1"/>
  <c r="E1084" i="5"/>
  <c r="E1085" i="5"/>
  <c r="X1085" i="5" s="1"/>
  <c r="E1086" i="5"/>
  <c r="E1087" i="5"/>
  <c r="E1088" i="5"/>
  <c r="X1088" i="5" s="1"/>
  <c r="E1089" i="5"/>
  <c r="X1089" i="5" s="1"/>
  <c r="E1090" i="5"/>
  <c r="X1090" i="5" s="1"/>
  <c r="E1091" i="5"/>
  <c r="X1091" i="5" s="1"/>
  <c r="E1092" i="5"/>
  <c r="E1093" i="5"/>
  <c r="X1093" i="5" s="1"/>
  <c r="E1094" i="5"/>
  <c r="X1094" i="5" s="1"/>
  <c r="E1095" i="5"/>
  <c r="E1096" i="5"/>
  <c r="E1097" i="5"/>
  <c r="X1097" i="5" s="1"/>
  <c r="E1098" i="5"/>
  <c r="X1098" i="5" s="1"/>
  <c r="E1099" i="5"/>
  <c r="X1099" i="5" s="1"/>
  <c r="E1100" i="5"/>
  <c r="X1100" i="5" s="1"/>
  <c r="E1101" i="5"/>
  <c r="X1101" i="5" s="1"/>
  <c r="E1102" i="5"/>
  <c r="X1102" i="5" s="1"/>
  <c r="E1103" i="5"/>
  <c r="E1104" i="5"/>
  <c r="X1104" i="5" s="1"/>
  <c r="E1105" i="5"/>
  <c r="X1105" i="5" s="1"/>
  <c r="E1106" i="5"/>
  <c r="X1106" i="5" s="1"/>
  <c r="E1107" i="5"/>
  <c r="E1108" i="5"/>
  <c r="X1108" i="5" s="1"/>
  <c r="E1109" i="5"/>
  <c r="X1109" i="5" s="1"/>
  <c r="E1110" i="5"/>
  <c r="E1111" i="5"/>
  <c r="X1111" i="5" s="1"/>
  <c r="E1112" i="5"/>
  <c r="X1112" i="5" s="1"/>
  <c r="E1113" i="5"/>
  <c r="X1113" i="5" s="1"/>
  <c r="E1114" i="5"/>
  <c r="X1114" i="5" s="1"/>
  <c r="E1115" i="5"/>
  <c r="E1116" i="5"/>
  <c r="X1116" i="5" s="1"/>
  <c r="E1117" i="5"/>
  <c r="X1117" i="5" s="1"/>
  <c r="E1118" i="5"/>
  <c r="X1118" i="5" s="1"/>
  <c r="E1119" i="5"/>
  <c r="X1119" i="5" s="1"/>
  <c r="E1120" i="5"/>
  <c r="E1121" i="5"/>
  <c r="X1121" i="5" s="1"/>
  <c r="E1122" i="5"/>
  <c r="X1122" i="5" s="1"/>
  <c r="E1123" i="5"/>
  <c r="E1124" i="5"/>
  <c r="E1125" i="5"/>
  <c r="X1125" i="5" s="1"/>
  <c r="E1126" i="5"/>
  <c r="X1126" i="5" s="1"/>
  <c r="E1127" i="5"/>
  <c r="X1127" i="5" s="1"/>
  <c r="E1128" i="5"/>
  <c r="X1128" i="5" s="1"/>
  <c r="E1129" i="5"/>
  <c r="X1129" i="5" s="1"/>
  <c r="E1130" i="5"/>
  <c r="X1130" i="5" s="1"/>
  <c r="E1131" i="5"/>
  <c r="E1132" i="5"/>
  <c r="X1132" i="5" s="1"/>
  <c r="E1133" i="5"/>
  <c r="X1133" i="5" s="1"/>
  <c r="E1134" i="5"/>
  <c r="E1135" i="5"/>
  <c r="X1135" i="5" s="1"/>
  <c r="E1136" i="5"/>
  <c r="X1136" i="5" s="1"/>
  <c r="E1137" i="5"/>
  <c r="X1137" i="5" s="1"/>
  <c r="E1138" i="5"/>
  <c r="X1138" i="5" s="1"/>
  <c r="E1139" i="5"/>
  <c r="X1139" i="5" s="1"/>
  <c r="E1140" i="5"/>
  <c r="X1140" i="5" s="1"/>
  <c r="E1141" i="5"/>
  <c r="X1141" i="5" s="1"/>
  <c r="E1142" i="5"/>
  <c r="X1142" i="5" s="1"/>
  <c r="E1143" i="5"/>
  <c r="X1143" i="5" s="1"/>
  <c r="E1144" i="5"/>
  <c r="X1144" i="5" s="1"/>
  <c r="E1145" i="5"/>
  <c r="X1145" i="5" s="1"/>
  <c r="E1146" i="5"/>
  <c r="X1146" i="5" s="1"/>
  <c r="E1147" i="5"/>
  <c r="X1147" i="5" s="1"/>
  <c r="E1148" i="5"/>
  <c r="X1148" i="5" s="1"/>
  <c r="E1149" i="5"/>
  <c r="X1149" i="5" s="1"/>
  <c r="E1150" i="5"/>
  <c r="E1151" i="5"/>
  <c r="X1151" i="5" s="1"/>
  <c r="E1152" i="5"/>
  <c r="X1152" i="5" s="1"/>
  <c r="E1153" i="5"/>
  <c r="X1153" i="5" s="1"/>
  <c r="E1154" i="5"/>
  <c r="X1154" i="5" s="1"/>
  <c r="E1155" i="5"/>
  <c r="E1156" i="5"/>
  <c r="X1156" i="5" s="1"/>
  <c r="E1157" i="5"/>
  <c r="X1157" i="5" s="1"/>
  <c r="E1158" i="5"/>
  <c r="X1158" i="5" s="1"/>
  <c r="E1159" i="5"/>
  <c r="E1160" i="5"/>
  <c r="X1160" i="5" s="1"/>
  <c r="E1161" i="5"/>
  <c r="X1161" i="5" s="1"/>
  <c r="E1162" i="5"/>
  <c r="X1162" i="5" s="1"/>
  <c r="E1163" i="5"/>
  <c r="E1164" i="5"/>
  <c r="X1164" i="5" s="1"/>
  <c r="E1165" i="5"/>
  <c r="X1165" i="5" s="1"/>
  <c r="E1166" i="5"/>
  <c r="X1166" i="5" s="1"/>
  <c r="E1167" i="5"/>
  <c r="E1168" i="5"/>
  <c r="X1168" i="5" s="1"/>
  <c r="E1169" i="5"/>
  <c r="X1169" i="5" s="1"/>
  <c r="E1170" i="5"/>
  <c r="E1171" i="5"/>
  <c r="E1172" i="5"/>
  <c r="X1172" i="5" s="1"/>
  <c r="E1173" i="5"/>
  <c r="X1173" i="5" s="1"/>
  <c r="E1174" i="5"/>
  <c r="X1174" i="5" s="1"/>
  <c r="E1175" i="5"/>
  <c r="E1176" i="5"/>
  <c r="X1176" i="5" s="1"/>
  <c r="E1177" i="5"/>
  <c r="X1177" i="5" s="1"/>
  <c r="E1178" i="5"/>
  <c r="X1178" i="5" s="1"/>
  <c r="E1179" i="5"/>
  <c r="E1180" i="5"/>
  <c r="X1180" i="5" s="1"/>
  <c r="E1181" i="5"/>
  <c r="X1181" i="5" s="1"/>
  <c r="E1182" i="5"/>
  <c r="X1182" i="5" s="1"/>
  <c r="E1183" i="5"/>
  <c r="E1184" i="5"/>
  <c r="X1184" i="5" s="1"/>
  <c r="E1185" i="5"/>
  <c r="X1185" i="5" s="1"/>
  <c r="E1186" i="5"/>
  <c r="X1186" i="5" s="1"/>
  <c r="E1187" i="5"/>
  <c r="E1188" i="5"/>
  <c r="X1188" i="5" s="1"/>
  <c r="E1189" i="5"/>
  <c r="X1189" i="5" s="1"/>
  <c r="E1190" i="5"/>
  <c r="X1190" i="5" s="1"/>
  <c r="E1191" i="5"/>
  <c r="E1192" i="5"/>
  <c r="X1192" i="5" s="1"/>
  <c r="E1193" i="5"/>
  <c r="X1193" i="5" s="1"/>
  <c r="E1194" i="5"/>
  <c r="X1194" i="5" s="1"/>
  <c r="E1195" i="5"/>
  <c r="E1196" i="5"/>
  <c r="X1196" i="5" s="1"/>
  <c r="E1197" i="5"/>
  <c r="X1197" i="5" s="1"/>
  <c r="E1198" i="5"/>
  <c r="X1198" i="5" s="1"/>
  <c r="E1199" i="5"/>
  <c r="E1200" i="5"/>
  <c r="X1200" i="5" s="1"/>
  <c r="E1201" i="5"/>
  <c r="X1201" i="5" s="1"/>
  <c r="E1202" i="5"/>
  <c r="X1202" i="5" s="1"/>
  <c r="E1203" i="5"/>
  <c r="E1204" i="5"/>
  <c r="X1204" i="5" s="1"/>
  <c r="E1205" i="5"/>
  <c r="X1205" i="5" s="1"/>
  <c r="E1206" i="5"/>
  <c r="X1206" i="5" s="1"/>
  <c r="E1207" i="5"/>
  <c r="E1208" i="5"/>
  <c r="X1208" i="5" s="1"/>
  <c r="E1209" i="5"/>
  <c r="X1209" i="5" s="1"/>
  <c r="E1210" i="5"/>
  <c r="X1210" i="5" s="1"/>
  <c r="E1211" i="5"/>
  <c r="E1212" i="5"/>
  <c r="X1212" i="5" s="1"/>
  <c r="E1213" i="5"/>
  <c r="X1213" i="5" s="1"/>
  <c r="E1214" i="5"/>
  <c r="X1214" i="5" s="1"/>
  <c r="E1215" i="5"/>
  <c r="E1216" i="5"/>
  <c r="X1216" i="5" s="1"/>
  <c r="E1217" i="5"/>
  <c r="X1217" i="5" s="1"/>
  <c r="E1218" i="5"/>
  <c r="X1218" i="5" s="1"/>
  <c r="E1219" i="5"/>
  <c r="X1219" i="5" s="1"/>
  <c r="E1220" i="5"/>
  <c r="X1220" i="5" s="1"/>
  <c r="E1221" i="5"/>
  <c r="X1221" i="5" s="1"/>
  <c r="E1222" i="5"/>
  <c r="X1222" i="5" s="1"/>
  <c r="E1223" i="5"/>
  <c r="E1224" i="5"/>
  <c r="X1224" i="5" s="1"/>
  <c r="E1225" i="5"/>
  <c r="X1225" i="5" s="1"/>
  <c r="E1226" i="5"/>
  <c r="E1227" i="5"/>
  <c r="X1227" i="5" s="1"/>
  <c r="E1228" i="5"/>
  <c r="X1228" i="5" s="1"/>
  <c r="E1229" i="5"/>
  <c r="X1229" i="5" s="1"/>
  <c r="E1230" i="5"/>
  <c r="X1230" i="5" s="1"/>
  <c r="E1231" i="5"/>
  <c r="E1232" i="5"/>
  <c r="X1232" i="5" s="1"/>
  <c r="E1233" i="5"/>
  <c r="X1233" i="5" s="1"/>
  <c r="E1234" i="5"/>
  <c r="X1234" i="5" s="1"/>
  <c r="E1235" i="5"/>
  <c r="E1236" i="5"/>
  <c r="X1236" i="5" s="1"/>
  <c r="E1237" i="5"/>
  <c r="X1237" i="5" s="1"/>
  <c r="E1238" i="5"/>
  <c r="E1239" i="5"/>
  <c r="E1240" i="5"/>
  <c r="X1240" i="5" s="1"/>
  <c r="E1241" i="5"/>
  <c r="X1241" i="5" s="1"/>
  <c r="E1242" i="5"/>
  <c r="X1242" i="5" s="1"/>
  <c r="E1243" i="5"/>
  <c r="E1244" i="5"/>
  <c r="X1244" i="5" s="1"/>
  <c r="E1245" i="5"/>
  <c r="X1245" i="5" s="1"/>
  <c r="E1246" i="5"/>
  <c r="X1246" i="5" s="1"/>
  <c r="E1247" i="5"/>
  <c r="E1248" i="5"/>
  <c r="X1248" i="5" s="1"/>
  <c r="E1249" i="5"/>
  <c r="X1249" i="5" s="1"/>
  <c r="E1250" i="5"/>
  <c r="X1250" i="5" s="1"/>
  <c r="E1251" i="5"/>
  <c r="E1252" i="5"/>
  <c r="X1252" i="5" s="1"/>
  <c r="E1253" i="5"/>
  <c r="X1253" i="5" s="1"/>
  <c r="E1254" i="5"/>
  <c r="X1254" i="5" s="1"/>
  <c r="E1255" i="5"/>
  <c r="E1256" i="5"/>
  <c r="X1256" i="5" s="1"/>
  <c r="E1257" i="5"/>
  <c r="X1257" i="5" s="1"/>
  <c r="E1258" i="5"/>
  <c r="X1258" i="5" s="1"/>
  <c r="E1259" i="5"/>
  <c r="E1260" i="5"/>
  <c r="X1260" i="5" s="1"/>
  <c r="E1261" i="5"/>
  <c r="X1261" i="5" s="1"/>
  <c r="E1262" i="5"/>
  <c r="E1263" i="5"/>
  <c r="E1264" i="5"/>
  <c r="X1264" i="5" s="1"/>
  <c r="E1265" i="5"/>
  <c r="X1265" i="5" s="1"/>
  <c r="E1266" i="5"/>
  <c r="X1266" i="5" s="1"/>
  <c r="E1267" i="5"/>
  <c r="E1268" i="5"/>
  <c r="X1268" i="5" s="1"/>
  <c r="E1269" i="5"/>
  <c r="X1269" i="5" s="1"/>
  <c r="E1270" i="5"/>
  <c r="E1271" i="5"/>
  <c r="E1272" i="5"/>
  <c r="X1272" i="5" s="1"/>
  <c r="E1273" i="5"/>
  <c r="X1273" i="5" s="1"/>
  <c r="E1274" i="5"/>
  <c r="E1275" i="5"/>
  <c r="E1276" i="5"/>
  <c r="X1276" i="5" s="1"/>
  <c r="E1277" i="5"/>
  <c r="X1277" i="5" s="1"/>
  <c r="E1278" i="5"/>
  <c r="E1279" i="5"/>
  <c r="E1280" i="5"/>
  <c r="X1280" i="5" s="1"/>
  <c r="E1281" i="5"/>
  <c r="X1281" i="5" s="1"/>
  <c r="E1282" i="5"/>
  <c r="X1282" i="5" s="1"/>
  <c r="E1283" i="5"/>
  <c r="E1284" i="5"/>
  <c r="X1284" i="5" s="1"/>
  <c r="E1285" i="5"/>
  <c r="X1285" i="5" s="1"/>
  <c r="E1286" i="5"/>
  <c r="E1287" i="5"/>
  <c r="E1288" i="5"/>
  <c r="X1288" i="5" s="1"/>
  <c r="E1289" i="5"/>
  <c r="X1289" i="5" s="1"/>
  <c r="E1290" i="5"/>
  <c r="E1291" i="5"/>
  <c r="E1292" i="5"/>
  <c r="X1292" i="5" s="1"/>
  <c r="E1293" i="5"/>
  <c r="X1293" i="5" s="1"/>
  <c r="E1294" i="5"/>
  <c r="E1295" i="5"/>
  <c r="E1296" i="5"/>
  <c r="X1296" i="5" s="1"/>
  <c r="E1297" i="5"/>
  <c r="X1297" i="5" s="1"/>
  <c r="E1298" i="5"/>
  <c r="X1298" i="5" s="1"/>
  <c r="E1299" i="5"/>
  <c r="E1300" i="5"/>
  <c r="X1300" i="5" s="1"/>
  <c r="E1301" i="5"/>
  <c r="X1301" i="5" s="1"/>
  <c r="E1302" i="5"/>
  <c r="E1303" i="5"/>
  <c r="E1304" i="5"/>
  <c r="X1304" i="5" s="1"/>
  <c r="E1305" i="5"/>
  <c r="X1305" i="5" s="1"/>
  <c r="E1306" i="5"/>
  <c r="E1307" i="5"/>
  <c r="E1308" i="5"/>
  <c r="X1308" i="5" s="1"/>
  <c r="E1309" i="5"/>
  <c r="X1309" i="5" s="1"/>
  <c r="E1310" i="5"/>
  <c r="E1311" i="5"/>
  <c r="E1312" i="5"/>
  <c r="X1312" i="5" s="1"/>
  <c r="E1313" i="5"/>
  <c r="E1314" i="5"/>
  <c r="X1314" i="5" s="1"/>
  <c r="E1315" i="5"/>
  <c r="E1316" i="5"/>
  <c r="X1316" i="5" s="1"/>
  <c r="E1317" i="5"/>
  <c r="X1317" i="5" s="1"/>
  <c r="E1318" i="5"/>
  <c r="E1319" i="5"/>
  <c r="E1320" i="5"/>
  <c r="X1320" i="5" s="1"/>
  <c r="E1321" i="5"/>
  <c r="X1321" i="5" s="1"/>
  <c r="E1322" i="5"/>
  <c r="E1323" i="5"/>
  <c r="E1324" i="5"/>
  <c r="X1324" i="5" s="1"/>
  <c r="E1325" i="5"/>
  <c r="X1325" i="5" s="1"/>
  <c r="E1326" i="5"/>
  <c r="E1327" i="5"/>
  <c r="E1328" i="5"/>
  <c r="X1328" i="5" s="1"/>
  <c r="E1329" i="5"/>
  <c r="E1330" i="5"/>
  <c r="X1330" i="5" s="1"/>
  <c r="E1331" i="5"/>
  <c r="E1332" i="5"/>
  <c r="X1332" i="5" s="1"/>
  <c r="E1333" i="5"/>
  <c r="X1333" i="5" s="1"/>
  <c r="E1334" i="5"/>
  <c r="E1335" i="5"/>
  <c r="E1336" i="5"/>
  <c r="X1336" i="5" s="1"/>
  <c r="E1337" i="5"/>
  <c r="X1337" i="5" s="1"/>
  <c r="E1338" i="5"/>
  <c r="X1338" i="5" s="1"/>
  <c r="E1339" i="5"/>
  <c r="E1340" i="5"/>
  <c r="X1340" i="5" s="1"/>
  <c r="E1341" i="5"/>
  <c r="X1341" i="5" s="1"/>
  <c r="E1342" i="5"/>
  <c r="X1342" i="5" s="1"/>
  <c r="E1343" i="5"/>
  <c r="E1344" i="5"/>
  <c r="X1344" i="5" s="1"/>
  <c r="E1345" i="5"/>
  <c r="X1345" i="5" s="1"/>
  <c r="E1346" i="5"/>
  <c r="X1346" i="5" s="1"/>
  <c r="E1347" i="5"/>
  <c r="E1348" i="5"/>
  <c r="X1348" i="5" s="1"/>
  <c r="E1349" i="5"/>
  <c r="X1349" i="5" s="1"/>
  <c r="E1350" i="5"/>
  <c r="E1351" i="5"/>
  <c r="X1351" i="5" s="1"/>
  <c r="E1352" i="5"/>
  <c r="X1352" i="5" s="1"/>
  <c r="E1353" i="5"/>
  <c r="X1353" i="5" s="1"/>
  <c r="E1354" i="5"/>
  <c r="E1355" i="5"/>
  <c r="E1356" i="5"/>
  <c r="X1356" i="5" s="1"/>
  <c r="E1357" i="5"/>
  <c r="X1357" i="5" s="1"/>
  <c r="E1358" i="5"/>
  <c r="X1358" i="5" s="1"/>
  <c r="E1359" i="5"/>
  <c r="E1360" i="5"/>
  <c r="X1360" i="5" s="1"/>
  <c r="E1361" i="5"/>
  <c r="X1361" i="5" s="1"/>
  <c r="E1362" i="5"/>
  <c r="X1362" i="5" s="1"/>
  <c r="E1363" i="5"/>
  <c r="E1364" i="5"/>
  <c r="X1364" i="5" s="1"/>
  <c r="E1365" i="5"/>
  <c r="X1365" i="5" s="1"/>
  <c r="E1366" i="5"/>
  <c r="X1366" i="5" s="1"/>
  <c r="E1367" i="5"/>
  <c r="E1368" i="5"/>
  <c r="X1368" i="5" s="1"/>
  <c r="E1369" i="5"/>
  <c r="X1369" i="5" s="1"/>
  <c r="E1370" i="5"/>
  <c r="E1371" i="5"/>
  <c r="X1371" i="5" s="1"/>
  <c r="E1372" i="5"/>
  <c r="X1372" i="5" s="1"/>
  <c r="E1373" i="5"/>
  <c r="X1373" i="5" s="1"/>
  <c r="E1374" i="5"/>
  <c r="X1374" i="5" s="1"/>
  <c r="E1375" i="5"/>
  <c r="E1376" i="5"/>
  <c r="X1376" i="5" s="1"/>
  <c r="E1377" i="5"/>
  <c r="X1377" i="5" s="1"/>
  <c r="E1378" i="5"/>
  <c r="X1378" i="5" s="1"/>
  <c r="E1379" i="5"/>
  <c r="X1379" i="5" s="1"/>
  <c r="E1380" i="5"/>
  <c r="X1380" i="5" s="1"/>
  <c r="E1381" i="5"/>
  <c r="X1381" i="5" s="1"/>
  <c r="E1382" i="5"/>
  <c r="X1382" i="5" s="1"/>
  <c r="E1383" i="5"/>
  <c r="X1383" i="5" s="1"/>
  <c r="E1384" i="5"/>
  <c r="E1385" i="5"/>
  <c r="X1385" i="5" s="1"/>
  <c r="E1386" i="5"/>
  <c r="X1386" i="5" s="1"/>
  <c r="E1387" i="5"/>
  <c r="E1388" i="5"/>
  <c r="X1388" i="5" s="1"/>
  <c r="E1389" i="5"/>
  <c r="X1389" i="5" s="1"/>
  <c r="E1390" i="5"/>
  <c r="X1390" i="5" s="1"/>
  <c r="E1391" i="5"/>
  <c r="E1392" i="5"/>
  <c r="X1392" i="5" s="1"/>
  <c r="E1393" i="5"/>
  <c r="X1393" i="5" s="1"/>
  <c r="E1394" i="5"/>
  <c r="X1394" i="5" s="1"/>
  <c r="E1395" i="5"/>
  <c r="E1396" i="5"/>
  <c r="X1396" i="5" s="1"/>
  <c r="E1397" i="5"/>
  <c r="X1397" i="5" s="1"/>
  <c r="E1398" i="5"/>
  <c r="X1398" i="5" s="1"/>
  <c r="E1399" i="5"/>
  <c r="E1400" i="5"/>
  <c r="X1400" i="5" s="1"/>
  <c r="E1401" i="5"/>
  <c r="X1401" i="5" s="1"/>
  <c r="E1402" i="5"/>
  <c r="X1402" i="5" s="1"/>
  <c r="E1403" i="5"/>
  <c r="E1404" i="5"/>
  <c r="X1404" i="5" s="1"/>
  <c r="E1405" i="5"/>
  <c r="X1405" i="5" s="1"/>
  <c r="E1406" i="5"/>
  <c r="X1406" i="5" s="1"/>
  <c r="E1407" i="5"/>
  <c r="E1408" i="5"/>
  <c r="X1408" i="5" s="1"/>
  <c r="E1409" i="5"/>
  <c r="E1410" i="5"/>
  <c r="X1410" i="5" s="1"/>
  <c r="E1411" i="5"/>
  <c r="E1412" i="5"/>
  <c r="X1412" i="5" s="1"/>
  <c r="E1413" i="5"/>
  <c r="X1413" i="5" s="1"/>
  <c r="E1414" i="5"/>
  <c r="X1414" i="5" s="1"/>
  <c r="E1415" i="5"/>
  <c r="E1416" i="5"/>
  <c r="X1416" i="5" s="1"/>
  <c r="E1417" i="5"/>
  <c r="X1417" i="5" s="1"/>
  <c r="E1418" i="5"/>
  <c r="X1418" i="5" s="1"/>
  <c r="E1419" i="5"/>
  <c r="E1420" i="5"/>
  <c r="E1421" i="5"/>
  <c r="X1421" i="5" s="1"/>
  <c r="E1422" i="5"/>
  <c r="X1422" i="5" s="1"/>
  <c r="E1423" i="5"/>
  <c r="E1424" i="5"/>
  <c r="X1424" i="5" s="1"/>
  <c r="E1425" i="5"/>
  <c r="X1425" i="5" s="1"/>
  <c r="E1426" i="5"/>
  <c r="X1426" i="5" s="1"/>
  <c r="E1427" i="5"/>
  <c r="X1427" i="5" s="1"/>
  <c r="E1428" i="5"/>
  <c r="E1429" i="5"/>
  <c r="E1430" i="5"/>
  <c r="X1430" i="5" s="1"/>
  <c r="E1431" i="5"/>
  <c r="X1431" i="5" s="1"/>
  <c r="E1432" i="5"/>
  <c r="X1432" i="5" s="1"/>
  <c r="E1433" i="5"/>
  <c r="E1434" i="5"/>
  <c r="X1434" i="5" s="1"/>
  <c r="E1435" i="5"/>
  <c r="E1436" i="5"/>
  <c r="X1436" i="5" s="1"/>
  <c r="E1437" i="5"/>
  <c r="X1437" i="5" s="1"/>
  <c r="E1438" i="5"/>
  <c r="X1438" i="5" s="1"/>
  <c r="E1439" i="5"/>
  <c r="E1440" i="5"/>
  <c r="X1440" i="5" s="1"/>
  <c r="E1441" i="5"/>
  <c r="X1441" i="5" s="1"/>
  <c r="E1442" i="5"/>
  <c r="X1442" i="5" s="1"/>
  <c r="E1443" i="5"/>
  <c r="X1443" i="5" s="1"/>
  <c r="E1444" i="5"/>
  <c r="X1444" i="5" s="1"/>
  <c r="E1445" i="5"/>
  <c r="X1445" i="5" s="1"/>
  <c r="E1446" i="5"/>
  <c r="X1446" i="5" s="1"/>
  <c r="E1447" i="5"/>
  <c r="X1447" i="5" s="1"/>
  <c r="E1448" i="5"/>
  <c r="X1448" i="5" s="1"/>
  <c r="E1449" i="5"/>
  <c r="X1449" i="5" s="1"/>
  <c r="E1450" i="5"/>
  <c r="X1450" i="5" s="1"/>
  <c r="E1451" i="5"/>
  <c r="X1451" i="5" s="1"/>
  <c r="E1452" i="5"/>
  <c r="X1452" i="5" s="1"/>
  <c r="E1453" i="5"/>
  <c r="X1453" i="5" s="1"/>
  <c r="E1454" i="5"/>
  <c r="X1454" i="5" s="1"/>
  <c r="E1455" i="5"/>
  <c r="X1455" i="5" s="1"/>
  <c r="E1456" i="5"/>
  <c r="X1456" i="5" s="1"/>
  <c r="E1457" i="5"/>
  <c r="X1457" i="5" s="1"/>
  <c r="E1458" i="5"/>
  <c r="X1458" i="5" s="1"/>
  <c r="E1459" i="5"/>
  <c r="X1459" i="5" s="1"/>
  <c r="E1460" i="5"/>
  <c r="X1460" i="5" s="1"/>
  <c r="E1461" i="5"/>
  <c r="E1462" i="5"/>
  <c r="X1462" i="5" s="1"/>
  <c r="E1463" i="5"/>
  <c r="E1464" i="5"/>
  <c r="E1465" i="5"/>
  <c r="X1465" i="5" s="1"/>
  <c r="E1466" i="5"/>
  <c r="X1466" i="5" s="1"/>
  <c r="E1467" i="5"/>
  <c r="X1467" i="5" s="1"/>
  <c r="E1468" i="5"/>
  <c r="X1468" i="5" s="1"/>
  <c r="E1469" i="5"/>
  <c r="X1469" i="5" s="1"/>
  <c r="E1470" i="5"/>
  <c r="X1470" i="5" s="1"/>
  <c r="E1471" i="5"/>
  <c r="E1472" i="5"/>
  <c r="X1472" i="5" s="1"/>
  <c r="E1473" i="5"/>
  <c r="X1473" i="5" s="1"/>
  <c r="E1474" i="5"/>
  <c r="X1474" i="5" s="1"/>
  <c r="E1475" i="5"/>
  <c r="X1475" i="5" s="1"/>
  <c r="E1476" i="5"/>
  <c r="E1477" i="5"/>
  <c r="X1477" i="5" s="1"/>
  <c r="E1478" i="5"/>
  <c r="X1478" i="5" s="1"/>
  <c r="E1479" i="5"/>
  <c r="X1479" i="5" s="1"/>
  <c r="E1480" i="5"/>
  <c r="X1480" i="5" s="1"/>
  <c r="E1481" i="5"/>
  <c r="X1481" i="5" s="1"/>
  <c r="E1482" i="5"/>
  <c r="X1482" i="5" s="1"/>
  <c r="E1483" i="5"/>
  <c r="X1483" i="5" s="1"/>
  <c r="E1484" i="5"/>
  <c r="E1485" i="5"/>
  <c r="E1486" i="5"/>
  <c r="X1486" i="5" s="1"/>
  <c r="E1487" i="5"/>
  <c r="X1487" i="5" s="1"/>
  <c r="E1488" i="5"/>
  <c r="X1488" i="5" s="1"/>
  <c r="E1489" i="5"/>
  <c r="X1489" i="5" s="1"/>
  <c r="E1490" i="5"/>
  <c r="X1490" i="5" s="1"/>
  <c r="E1491" i="5"/>
  <c r="X1491" i="5" s="1"/>
  <c r="E1492" i="5"/>
  <c r="X1492" i="5" s="1"/>
  <c r="E1493" i="5"/>
  <c r="X1493" i="5" s="1"/>
  <c r="E1494" i="5"/>
  <c r="X1494" i="5" s="1"/>
  <c r="E1495" i="5"/>
  <c r="X1495" i="5" s="1"/>
  <c r="E1496" i="5"/>
  <c r="X1496" i="5" s="1"/>
  <c r="E1497" i="5"/>
  <c r="X1497" i="5" s="1"/>
  <c r="E1498" i="5"/>
  <c r="X1498" i="5" s="1"/>
  <c r="E1499" i="5"/>
  <c r="X1499" i="5" s="1"/>
  <c r="E1500" i="5"/>
  <c r="X1500" i="5" s="1"/>
  <c r="E1501" i="5"/>
  <c r="X1501" i="5" s="1"/>
  <c r="E1502" i="5"/>
  <c r="X1502" i="5" s="1"/>
  <c r="E1503" i="5"/>
  <c r="X1503" i="5" s="1"/>
  <c r="E1504" i="5"/>
  <c r="X1504" i="5" s="1"/>
  <c r="E1505" i="5"/>
  <c r="X1505" i="5" s="1"/>
  <c r="E1506" i="5"/>
  <c r="X1506" i="5" s="1"/>
  <c r="E1507" i="5"/>
  <c r="E1508" i="5"/>
  <c r="X1508" i="5" s="1"/>
  <c r="E1509" i="5"/>
  <c r="X1509" i="5" s="1"/>
  <c r="E1510" i="5"/>
  <c r="X1510" i="5" s="1"/>
  <c r="E1511" i="5"/>
  <c r="X1511" i="5" s="1"/>
  <c r="E1512" i="5"/>
  <c r="X1512" i="5" s="1"/>
  <c r="E1513" i="5"/>
  <c r="X1513" i="5" s="1"/>
  <c r="E1514" i="5"/>
  <c r="X1514" i="5" s="1"/>
  <c r="E1515" i="5"/>
  <c r="X1515" i="5" s="1"/>
  <c r="E1516" i="5"/>
  <c r="X1516" i="5" s="1"/>
  <c r="E1517" i="5"/>
  <c r="X1517" i="5" s="1"/>
  <c r="E1518" i="5"/>
  <c r="X1518" i="5" s="1"/>
  <c r="E1519" i="5"/>
  <c r="E1520" i="5"/>
  <c r="X1520" i="5" s="1"/>
  <c r="E1521" i="5"/>
  <c r="X1521" i="5" s="1"/>
  <c r="E1522" i="5"/>
  <c r="X1522" i="5" s="1"/>
  <c r="E1523" i="5"/>
  <c r="E1524" i="5"/>
  <c r="X1524" i="5" s="1"/>
  <c r="E1525" i="5"/>
  <c r="X1525" i="5" s="1"/>
  <c r="E1526" i="5"/>
  <c r="X1526" i="5" s="1"/>
  <c r="E1527" i="5"/>
  <c r="E1528" i="5"/>
  <c r="E1529" i="5"/>
  <c r="X1529" i="5" s="1"/>
  <c r="E1530" i="5"/>
  <c r="X1530" i="5" s="1"/>
  <c r="E1531" i="5"/>
  <c r="X1531" i="5" s="1"/>
  <c r="E1532" i="5"/>
  <c r="E1533" i="5"/>
  <c r="X1533" i="5" s="1"/>
  <c r="E1534" i="5"/>
  <c r="X1534" i="5" s="1"/>
  <c r="E1535" i="5"/>
  <c r="X1535" i="5" s="1"/>
  <c r="E1536" i="5"/>
  <c r="X1536" i="5" s="1"/>
  <c r="E1537" i="5"/>
  <c r="X1537" i="5" s="1"/>
  <c r="E1538" i="5"/>
  <c r="X1538" i="5" s="1"/>
  <c r="E1539" i="5"/>
  <c r="X1539" i="5" s="1"/>
  <c r="E1540" i="5"/>
  <c r="X1540" i="5" s="1"/>
  <c r="E1541" i="5"/>
  <c r="X1541" i="5" s="1"/>
  <c r="E1542" i="5"/>
  <c r="X1542" i="5" s="1"/>
  <c r="E1543" i="5"/>
  <c r="X1543" i="5" s="1"/>
  <c r="E1544" i="5"/>
  <c r="X1544" i="5" s="1"/>
  <c r="E1545" i="5"/>
  <c r="X1545" i="5" s="1"/>
  <c r="E1546" i="5"/>
  <c r="X1546" i="5" s="1"/>
  <c r="E1547" i="5"/>
  <c r="E1548" i="5"/>
  <c r="E1549" i="5"/>
  <c r="X1549" i="5" s="1"/>
  <c r="E1550" i="5"/>
  <c r="X1550" i="5" s="1"/>
  <c r="E1551" i="5"/>
  <c r="X1551" i="5" s="1"/>
  <c r="E1552" i="5"/>
  <c r="E1553" i="5"/>
  <c r="X1553" i="5" s="1"/>
  <c r="E1554" i="5"/>
  <c r="X1554" i="5" s="1"/>
  <c r="E1555" i="5"/>
  <c r="E1556" i="5"/>
  <c r="X1556" i="5" s="1"/>
  <c r="E1557" i="5"/>
  <c r="X1557" i="5" s="1"/>
  <c r="E1558" i="5"/>
  <c r="X1558" i="5" s="1"/>
  <c r="E1559" i="5"/>
  <c r="E1560" i="5"/>
  <c r="E1561" i="5"/>
  <c r="X1561" i="5" s="1"/>
  <c r="E1562" i="5"/>
  <c r="E1563" i="5"/>
  <c r="E1564" i="5"/>
  <c r="X1564" i="5" s="1"/>
  <c r="E1565" i="5"/>
  <c r="X1565" i="5" s="1"/>
  <c r="E1566" i="5"/>
  <c r="X1566" i="5" s="1"/>
  <c r="E1567" i="5"/>
  <c r="E1568" i="5"/>
  <c r="X1568" i="5" s="1"/>
  <c r="E1569" i="5"/>
  <c r="X1569" i="5" s="1"/>
  <c r="E1570" i="5"/>
  <c r="X1570" i="5" s="1"/>
  <c r="E1571" i="5"/>
  <c r="E1572" i="5"/>
  <c r="E1573" i="5"/>
  <c r="X1573" i="5" s="1"/>
  <c r="E1574" i="5"/>
  <c r="E1575" i="5"/>
  <c r="E1576" i="5"/>
  <c r="X1576" i="5" s="1"/>
  <c r="E1577" i="5"/>
  <c r="E1578" i="5"/>
  <c r="X1578" i="5" s="1"/>
  <c r="E1579" i="5"/>
  <c r="E1580" i="5"/>
  <c r="X1580" i="5" s="1"/>
  <c r="E1581" i="5"/>
  <c r="X1581" i="5" s="1"/>
  <c r="E1582" i="5"/>
  <c r="X1582" i="5" s="1"/>
  <c r="E1583" i="5"/>
  <c r="E1584" i="5"/>
  <c r="X1584" i="5" s="1"/>
  <c r="E1585" i="5"/>
  <c r="X1585" i="5" s="1"/>
  <c r="E1586" i="5"/>
  <c r="X1586" i="5" s="1"/>
  <c r="E1587" i="5"/>
  <c r="E1588" i="5"/>
  <c r="X1588" i="5" s="1"/>
  <c r="E1589" i="5"/>
  <c r="E1590" i="5"/>
  <c r="X1590" i="5" s="1"/>
  <c r="E1591" i="5"/>
  <c r="E1592" i="5"/>
  <c r="E1593" i="5"/>
  <c r="X1593" i="5" s="1"/>
  <c r="E1594" i="5"/>
  <c r="E1595" i="5"/>
  <c r="E1596" i="5"/>
  <c r="X1596" i="5" s="1"/>
  <c r="E1597" i="5"/>
  <c r="X1597" i="5" s="1"/>
  <c r="E1598" i="5"/>
  <c r="E1599" i="5"/>
  <c r="E1600" i="5"/>
  <c r="X1600" i="5" s="1"/>
  <c r="E1601" i="5"/>
  <c r="X1601" i="5" s="1"/>
  <c r="E1602" i="5"/>
  <c r="X1602" i="5" s="1"/>
  <c r="E1603" i="5"/>
  <c r="E1604" i="5"/>
  <c r="X1604" i="5" s="1"/>
  <c r="E1605" i="5"/>
  <c r="X1605" i="5" s="1"/>
  <c r="E1606" i="5"/>
  <c r="E1607" i="5"/>
  <c r="E1608" i="5"/>
  <c r="E1609" i="5"/>
  <c r="X1609" i="5" s="1"/>
  <c r="E1610" i="5"/>
  <c r="X1610" i="5" s="1"/>
  <c r="E1611" i="5"/>
  <c r="E1612" i="5"/>
  <c r="E1613" i="5"/>
  <c r="X1613" i="5" s="1"/>
  <c r="E1614" i="5"/>
  <c r="X1614" i="5" s="1"/>
  <c r="E1615" i="5"/>
  <c r="E1616" i="5"/>
  <c r="E1617" i="5"/>
  <c r="X1617" i="5" s="1"/>
  <c r="E1618" i="5"/>
  <c r="X1618" i="5" s="1"/>
  <c r="E1619" i="5"/>
  <c r="E1620" i="5"/>
  <c r="X1620" i="5" s="1"/>
  <c r="E1621" i="5"/>
  <c r="X1621" i="5" s="1"/>
  <c r="E1622" i="5"/>
  <c r="X1622" i="5" s="1"/>
  <c r="E1623" i="5"/>
  <c r="E1624" i="5"/>
  <c r="E1625" i="5"/>
  <c r="X1625" i="5" s="1"/>
  <c r="E1626" i="5"/>
  <c r="X1626" i="5" s="1"/>
  <c r="E1627" i="5"/>
  <c r="E1628" i="5"/>
  <c r="X1628" i="5" s="1"/>
  <c r="E1629" i="5"/>
  <c r="X1629" i="5" s="1"/>
  <c r="E1630" i="5"/>
  <c r="E1631" i="5"/>
  <c r="E1632" i="5"/>
  <c r="X1632" i="5" s="1"/>
  <c r="E1633" i="5"/>
  <c r="E1634" i="5"/>
  <c r="X1634" i="5" s="1"/>
  <c r="E1635" i="5"/>
  <c r="E1636" i="5"/>
  <c r="X1636" i="5" s="1"/>
  <c r="E1637" i="5"/>
  <c r="X1637" i="5" s="1"/>
  <c r="E1638" i="5"/>
  <c r="X1638" i="5" s="1"/>
  <c r="E1639" i="5"/>
  <c r="E1640" i="5"/>
  <c r="X1640" i="5" s="1"/>
  <c r="E1641" i="5"/>
  <c r="X1641" i="5" s="1"/>
  <c r="E1642" i="5"/>
  <c r="E1643" i="5"/>
  <c r="E1644" i="5"/>
  <c r="X1644" i="5" s="1"/>
  <c r="E1645" i="5"/>
  <c r="X1645" i="5" s="1"/>
  <c r="E1646" i="5"/>
  <c r="X1646" i="5" s="1"/>
  <c r="E1647" i="5"/>
  <c r="E1648" i="5"/>
  <c r="X1648" i="5" s="1"/>
  <c r="E1649" i="5"/>
  <c r="X1649" i="5" s="1"/>
  <c r="E1650" i="5"/>
  <c r="X1650" i="5" s="1"/>
  <c r="E1651" i="5"/>
  <c r="E1652" i="5"/>
  <c r="X1652" i="5" s="1"/>
  <c r="E1653" i="5"/>
  <c r="X1653" i="5" s="1"/>
  <c r="E1654" i="5"/>
  <c r="E1655" i="5"/>
  <c r="E1656" i="5"/>
  <c r="X1656" i="5" s="1"/>
  <c r="E1657" i="5"/>
  <c r="E1658" i="5"/>
  <c r="X1658" i="5" s="1"/>
  <c r="E1659" i="5"/>
  <c r="E1660" i="5"/>
  <c r="X1660" i="5" s="1"/>
  <c r="E1661" i="5"/>
  <c r="X1661" i="5" s="1"/>
  <c r="E1662" i="5"/>
  <c r="X1662" i="5" s="1"/>
  <c r="E1663" i="5"/>
  <c r="E1664" i="5"/>
  <c r="X1664" i="5" s="1"/>
  <c r="E1665" i="5"/>
  <c r="X1665" i="5" s="1"/>
  <c r="E1666" i="5"/>
  <c r="X1666" i="5" s="1"/>
  <c r="E1667" i="5"/>
  <c r="E1668" i="5"/>
  <c r="X1668" i="5" s="1"/>
  <c r="E1669" i="5"/>
  <c r="X1669" i="5" s="1"/>
  <c r="E1670" i="5"/>
  <c r="X1670" i="5" s="1"/>
  <c r="E1671" i="5"/>
  <c r="E1672" i="5"/>
  <c r="X1672" i="5" s="1"/>
  <c r="E1673" i="5"/>
  <c r="X1673" i="5" s="1"/>
  <c r="E1674" i="5"/>
  <c r="E1675" i="5"/>
  <c r="E1676" i="5"/>
  <c r="X1676" i="5" s="1"/>
  <c r="E1677" i="5"/>
  <c r="X1677" i="5" s="1"/>
  <c r="E1678" i="5"/>
  <c r="E1679" i="5"/>
  <c r="E1680" i="5"/>
  <c r="X1680" i="5" s="1"/>
  <c r="E1681" i="5"/>
  <c r="X1681" i="5" s="1"/>
  <c r="E1682" i="5"/>
  <c r="X1682" i="5" s="1"/>
  <c r="E1683" i="5"/>
  <c r="E1684" i="5"/>
  <c r="X1684" i="5" s="1"/>
  <c r="E1685" i="5"/>
  <c r="X1685" i="5" s="1"/>
  <c r="E1686" i="5"/>
  <c r="E1687" i="5"/>
  <c r="E1688" i="5"/>
  <c r="E1689" i="5"/>
  <c r="X1689" i="5" s="1"/>
  <c r="E1690" i="5"/>
  <c r="X1690" i="5" s="1"/>
  <c r="E1691" i="5"/>
  <c r="E1692" i="5"/>
  <c r="X1692" i="5" s="1"/>
  <c r="E1693" i="5"/>
  <c r="X1693" i="5" s="1"/>
  <c r="E1694" i="5"/>
  <c r="X1694" i="5" s="1"/>
  <c r="E1695" i="5"/>
  <c r="E1696" i="5"/>
  <c r="X1696" i="5" s="1"/>
  <c r="E1697" i="5"/>
  <c r="X1697" i="5" s="1"/>
  <c r="E1698" i="5"/>
  <c r="X1698" i="5" s="1"/>
  <c r="E1699" i="5"/>
  <c r="E1700" i="5"/>
  <c r="X1700" i="5" s="1"/>
  <c r="E1701" i="5"/>
  <c r="X1701" i="5" s="1"/>
  <c r="E1702" i="5"/>
  <c r="X1702" i="5" s="1"/>
  <c r="E1703" i="5"/>
  <c r="E1704" i="5"/>
  <c r="X1704" i="5" s="1"/>
  <c r="E1705" i="5"/>
  <c r="X1705" i="5" s="1"/>
  <c r="E1706" i="5"/>
  <c r="E1707" i="5"/>
  <c r="E1708" i="5"/>
  <c r="X1708" i="5" s="1"/>
  <c r="E1709" i="5"/>
  <c r="X1709" i="5" s="1"/>
  <c r="E1710" i="5"/>
  <c r="X1710" i="5" s="1"/>
  <c r="E1711" i="5"/>
  <c r="E1712" i="5"/>
  <c r="E1713" i="5"/>
  <c r="X1713" i="5" s="1"/>
  <c r="E1714" i="5"/>
  <c r="X1714" i="5" s="1"/>
  <c r="E1715" i="5"/>
  <c r="E1716" i="5"/>
  <c r="X1716" i="5" s="1"/>
  <c r="E1717" i="5"/>
  <c r="X1717" i="5" s="1"/>
  <c r="E1718" i="5"/>
  <c r="E1719" i="5"/>
  <c r="E1720" i="5"/>
  <c r="X1720" i="5" s="1"/>
  <c r="E1721" i="5"/>
  <c r="X1721" i="5" s="1"/>
  <c r="E1722" i="5"/>
  <c r="X1722" i="5" s="1"/>
  <c r="E1723" i="5"/>
  <c r="E1724" i="5"/>
  <c r="X1724" i="5" s="1"/>
  <c r="E1725" i="5"/>
  <c r="X1725" i="5" s="1"/>
  <c r="E1726" i="5"/>
  <c r="X1726" i="5" s="1"/>
  <c r="E1727" i="5"/>
  <c r="E1728" i="5"/>
  <c r="X1728" i="5" s="1"/>
  <c r="E1729" i="5"/>
  <c r="X1729" i="5" s="1"/>
  <c r="E1730" i="5"/>
  <c r="X1730" i="5" s="1"/>
  <c r="E1731" i="5"/>
  <c r="E1732" i="5"/>
  <c r="X1732" i="5" s="1"/>
  <c r="E1733" i="5"/>
  <c r="X1733" i="5" s="1"/>
  <c r="E1734" i="5"/>
  <c r="E1735" i="5"/>
  <c r="X1735" i="5" s="1"/>
  <c r="E1736" i="5"/>
  <c r="X1736" i="5" s="1"/>
  <c r="E1737" i="5"/>
  <c r="X1737" i="5" s="1"/>
  <c r="E1738" i="5"/>
  <c r="X1738" i="5" s="1"/>
  <c r="E1739" i="5"/>
  <c r="E1740" i="5"/>
  <c r="X1740" i="5" s="1"/>
  <c r="E1741" i="5"/>
  <c r="X1741" i="5" s="1"/>
  <c r="E1742" i="5"/>
  <c r="X1742" i="5" s="1"/>
  <c r="E1743" i="5"/>
  <c r="E1744" i="5"/>
  <c r="X1744" i="5" s="1"/>
  <c r="E1745" i="5"/>
  <c r="X1745" i="5" s="1"/>
  <c r="E1746" i="5"/>
  <c r="X1746" i="5" s="1"/>
  <c r="E1747" i="5"/>
  <c r="E1748" i="5"/>
  <c r="X1748" i="5" s="1"/>
  <c r="E1749" i="5"/>
  <c r="X1749" i="5" s="1"/>
  <c r="E1750" i="5"/>
  <c r="X1750" i="5" s="1"/>
  <c r="E1751" i="5"/>
  <c r="E1752" i="5"/>
  <c r="X1752" i="5" s="1"/>
  <c r="E1753" i="5"/>
  <c r="X1753" i="5" s="1"/>
  <c r="E1754" i="5"/>
  <c r="X1754" i="5" s="1"/>
  <c r="E1755" i="5"/>
  <c r="E1756" i="5"/>
  <c r="X1756" i="5" s="1"/>
  <c r="E1757" i="5"/>
  <c r="X1757" i="5" s="1"/>
  <c r="E1758" i="5"/>
  <c r="X1758" i="5" s="1"/>
  <c r="E1759" i="5"/>
  <c r="E1760" i="5"/>
  <c r="X1760" i="5" s="1"/>
  <c r="E1761" i="5"/>
  <c r="X1761" i="5" s="1"/>
  <c r="E1762" i="5"/>
  <c r="X1762" i="5" s="1"/>
  <c r="E1763" i="5"/>
  <c r="E1764" i="5"/>
  <c r="X1764" i="5" s="1"/>
  <c r="E1765" i="5"/>
  <c r="X1765" i="5" s="1"/>
  <c r="E1766" i="5"/>
  <c r="X1766" i="5" s="1"/>
  <c r="E1767" i="5"/>
  <c r="E1768" i="5"/>
  <c r="X1768" i="5" s="1"/>
  <c r="E1769" i="5"/>
  <c r="X1769" i="5" s="1"/>
  <c r="E1770" i="5"/>
  <c r="X1770" i="5" s="1"/>
  <c r="E1771" i="5"/>
  <c r="E1772" i="5"/>
  <c r="X1772" i="5" s="1"/>
  <c r="E1773" i="5"/>
  <c r="X1773" i="5" s="1"/>
  <c r="E1774" i="5"/>
  <c r="X1774" i="5" s="1"/>
  <c r="E1775" i="5"/>
  <c r="E1776" i="5"/>
  <c r="X1776" i="5" s="1"/>
  <c r="E1777" i="5"/>
  <c r="X1777" i="5" s="1"/>
  <c r="E1778" i="5"/>
  <c r="X1778" i="5" s="1"/>
  <c r="E1779" i="5"/>
  <c r="E1780" i="5"/>
  <c r="X1780" i="5" s="1"/>
  <c r="E1781" i="5"/>
  <c r="X1781" i="5" s="1"/>
  <c r="E1782" i="5"/>
  <c r="X1782" i="5" s="1"/>
  <c r="E1783" i="5"/>
  <c r="E1784" i="5"/>
  <c r="E1785" i="5"/>
  <c r="X1785" i="5" s="1"/>
  <c r="E1786" i="5"/>
  <c r="X1786" i="5" s="1"/>
  <c r="E1787" i="5"/>
  <c r="E1788" i="5"/>
  <c r="X1788" i="5" s="1"/>
  <c r="E1789" i="5"/>
  <c r="X1789" i="5" s="1"/>
  <c r="E1790" i="5"/>
  <c r="X1790" i="5" s="1"/>
  <c r="E1791" i="5"/>
  <c r="E1792" i="5"/>
  <c r="X1792" i="5" s="1"/>
  <c r="E1793" i="5"/>
  <c r="X1793" i="5" s="1"/>
  <c r="E1794" i="5"/>
  <c r="X1794" i="5" s="1"/>
  <c r="E1795" i="5"/>
  <c r="E1796" i="5"/>
  <c r="X1796" i="5" s="1"/>
  <c r="E1797" i="5"/>
  <c r="X1797" i="5" s="1"/>
  <c r="E1798" i="5"/>
  <c r="X1798" i="5" s="1"/>
  <c r="E1799" i="5"/>
  <c r="E1800" i="5"/>
  <c r="E1801" i="5"/>
  <c r="E1802" i="5"/>
  <c r="X1802" i="5" s="1"/>
  <c r="E1803" i="5"/>
  <c r="E1804" i="5"/>
  <c r="X1804" i="5" s="1"/>
  <c r="E1805" i="5"/>
  <c r="X1805" i="5" s="1"/>
  <c r="E1806" i="5"/>
  <c r="X1806" i="5" s="1"/>
  <c r="E1807" i="5"/>
  <c r="E1808" i="5"/>
  <c r="X1808" i="5" s="1"/>
  <c r="E1809" i="5"/>
  <c r="X1809" i="5" s="1"/>
  <c r="E1810" i="5"/>
  <c r="X1810" i="5" s="1"/>
  <c r="E1811" i="5"/>
  <c r="E1812" i="5"/>
  <c r="X1812" i="5" s="1"/>
  <c r="E1813" i="5"/>
  <c r="X1813" i="5" s="1"/>
  <c r="E1814" i="5"/>
  <c r="X1814" i="5" s="1"/>
  <c r="E1815" i="5"/>
  <c r="X1815" i="5" s="1"/>
  <c r="E1816" i="5"/>
  <c r="X1816" i="5" s="1"/>
  <c r="E1817" i="5"/>
  <c r="X1817" i="5" s="1"/>
  <c r="E1818" i="5"/>
  <c r="X1818" i="5" s="1"/>
  <c r="E1819" i="5"/>
  <c r="E1820" i="5"/>
  <c r="X1820" i="5" s="1"/>
  <c r="E1821" i="5"/>
  <c r="X1821" i="5" s="1"/>
  <c r="E1822" i="5"/>
  <c r="X1822" i="5" s="1"/>
  <c r="E1823" i="5"/>
  <c r="E1824" i="5"/>
  <c r="X1824" i="5" s="1"/>
  <c r="E1825" i="5"/>
  <c r="X1825" i="5" s="1"/>
  <c r="E1826" i="5"/>
  <c r="X1826" i="5" s="1"/>
  <c r="E1827" i="5"/>
  <c r="E1828" i="5"/>
  <c r="X1828" i="5" s="1"/>
  <c r="E1829" i="5"/>
  <c r="X1829" i="5" s="1"/>
  <c r="E1830" i="5"/>
  <c r="X1830" i="5" s="1"/>
  <c r="E1831" i="5"/>
  <c r="E1832" i="5"/>
  <c r="X1832" i="5" s="1"/>
  <c r="E1833" i="5"/>
  <c r="X1833" i="5" s="1"/>
  <c r="E1834" i="5"/>
  <c r="X1834" i="5" s="1"/>
  <c r="E1835" i="5"/>
  <c r="E1836" i="5"/>
  <c r="X1836" i="5" s="1"/>
  <c r="E1837" i="5"/>
  <c r="X1837" i="5" s="1"/>
  <c r="E1838" i="5"/>
  <c r="X1838" i="5" s="1"/>
  <c r="E1839" i="5"/>
  <c r="E1840" i="5"/>
  <c r="X1840" i="5" s="1"/>
  <c r="E1841" i="5"/>
  <c r="X1841" i="5" s="1"/>
  <c r="E1842" i="5"/>
  <c r="X1842" i="5" s="1"/>
  <c r="E1843" i="5"/>
  <c r="E1844" i="5"/>
  <c r="X1844" i="5" s="1"/>
  <c r="E1845" i="5"/>
  <c r="X1845" i="5" s="1"/>
  <c r="E1846" i="5"/>
  <c r="X1846" i="5" s="1"/>
  <c r="E1847" i="5"/>
  <c r="E1848" i="5"/>
  <c r="X1848" i="5" s="1"/>
  <c r="E1849" i="5"/>
  <c r="X1849" i="5" s="1"/>
  <c r="E1850" i="5"/>
  <c r="X1850" i="5" s="1"/>
  <c r="E1851" i="5"/>
  <c r="E1852" i="5"/>
  <c r="E1853" i="5"/>
  <c r="X1853" i="5" s="1"/>
  <c r="E1854" i="5"/>
  <c r="X1854" i="5" s="1"/>
  <c r="E1855" i="5"/>
  <c r="E1856" i="5"/>
  <c r="X1856" i="5" s="1"/>
  <c r="E1857" i="5"/>
  <c r="X1857" i="5" s="1"/>
  <c r="E1858" i="5"/>
  <c r="E1859" i="5"/>
  <c r="E1860" i="5"/>
  <c r="E1861" i="5"/>
  <c r="X1861" i="5" s="1"/>
  <c r="E1862" i="5"/>
  <c r="E1863" i="5"/>
  <c r="X1863" i="5" s="1"/>
  <c r="E1864" i="5"/>
  <c r="X1864" i="5" s="1"/>
  <c r="E1865" i="5"/>
  <c r="X1865" i="5" s="1"/>
  <c r="E1866" i="5"/>
  <c r="X1866" i="5" s="1"/>
  <c r="E1867" i="5"/>
  <c r="E1868" i="5"/>
  <c r="X1868" i="5" s="1"/>
  <c r="E1869" i="5"/>
  <c r="X1869" i="5" s="1"/>
  <c r="E1870" i="5"/>
  <c r="X1870" i="5" s="1"/>
  <c r="E1871" i="5"/>
  <c r="X1871" i="5" s="1"/>
  <c r="E1872" i="5"/>
  <c r="X1872" i="5" s="1"/>
  <c r="E1873" i="5"/>
  <c r="X1873" i="5" s="1"/>
  <c r="E1874" i="5"/>
  <c r="X1874" i="5" s="1"/>
  <c r="E1875" i="5"/>
  <c r="E1876" i="5"/>
  <c r="X1876" i="5" s="1"/>
  <c r="E1877" i="5"/>
  <c r="X1877" i="5" s="1"/>
  <c r="E1878" i="5"/>
  <c r="X1878" i="5" s="1"/>
  <c r="E1879" i="5"/>
  <c r="E1880" i="5"/>
  <c r="E1881" i="5"/>
  <c r="X1881" i="5" s="1"/>
  <c r="E1882" i="5"/>
  <c r="X1882" i="5" s="1"/>
  <c r="E1883" i="5"/>
  <c r="E1884" i="5"/>
  <c r="X1884" i="5" s="1"/>
  <c r="E1885" i="5"/>
  <c r="X1885" i="5" s="1"/>
  <c r="E1886" i="5"/>
  <c r="X1886" i="5" s="1"/>
  <c r="E1887" i="5"/>
  <c r="X1887" i="5" s="1"/>
  <c r="E1888" i="5"/>
  <c r="X1888" i="5" s="1"/>
  <c r="E1889" i="5"/>
  <c r="X1889" i="5" s="1"/>
  <c r="E1890" i="5"/>
  <c r="X1890" i="5" s="1"/>
  <c r="E1891" i="5"/>
  <c r="X1891" i="5" s="1"/>
  <c r="E1892" i="5"/>
  <c r="X1892" i="5" s="1"/>
  <c r="E1893" i="5"/>
  <c r="X1893" i="5" s="1"/>
  <c r="E1894" i="5"/>
  <c r="X1894" i="5" s="1"/>
  <c r="E1895" i="5"/>
  <c r="E1896" i="5"/>
  <c r="X1896" i="5" s="1"/>
  <c r="E1897" i="5"/>
  <c r="X1897" i="5" s="1"/>
  <c r="E1898" i="5"/>
  <c r="X1898" i="5" s="1"/>
  <c r="E1899" i="5"/>
  <c r="E1900" i="5"/>
  <c r="E1901" i="5"/>
  <c r="X1901" i="5" s="1"/>
  <c r="E1902" i="5"/>
  <c r="X1902" i="5" s="1"/>
  <c r="E1903" i="5"/>
  <c r="E1904" i="5"/>
  <c r="X1904" i="5" s="1"/>
  <c r="E1905" i="5"/>
  <c r="X1905" i="5" s="1"/>
  <c r="E1906" i="5"/>
  <c r="X1906" i="5" s="1"/>
  <c r="E1907" i="5"/>
  <c r="E1908" i="5"/>
  <c r="X1908" i="5" s="1"/>
  <c r="E1909" i="5"/>
  <c r="X1909" i="5" s="1"/>
  <c r="E1910" i="5"/>
  <c r="X1910" i="5" s="1"/>
  <c r="E1911" i="5"/>
  <c r="X1911" i="5" s="1"/>
  <c r="E1912" i="5"/>
  <c r="X1912" i="5" s="1"/>
  <c r="E1913" i="5"/>
  <c r="X1913" i="5" s="1"/>
  <c r="E1914" i="5"/>
  <c r="X1914" i="5" s="1"/>
  <c r="E1915" i="5"/>
  <c r="E1916" i="5"/>
  <c r="X1916" i="5" s="1"/>
  <c r="E1917" i="5"/>
  <c r="X1917" i="5" s="1"/>
  <c r="E1918" i="5"/>
  <c r="X1918" i="5" s="1"/>
  <c r="E1919" i="5"/>
  <c r="E1920" i="5"/>
  <c r="X1920" i="5" s="1"/>
  <c r="E1921" i="5"/>
  <c r="X1921" i="5" s="1"/>
  <c r="E1922" i="5"/>
  <c r="X1922" i="5" s="1"/>
  <c r="E1923" i="5"/>
  <c r="E1924" i="5"/>
  <c r="X1924" i="5" s="1"/>
  <c r="E1925" i="5"/>
  <c r="X1925" i="5" s="1"/>
  <c r="E1926" i="5"/>
  <c r="X1926" i="5" s="1"/>
  <c r="E1927" i="5"/>
  <c r="X1927" i="5" s="1"/>
  <c r="E1928" i="5"/>
  <c r="X1928" i="5" s="1"/>
  <c r="E1929" i="5"/>
  <c r="X1929" i="5" s="1"/>
  <c r="E1930" i="5"/>
  <c r="E1931" i="5"/>
  <c r="E1932" i="5"/>
  <c r="X1932" i="5" s="1"/>
  <c r="E1933" i="5"/>
  <c r="X1933" i="5" s="1"/>
  <c r="E1934" i="5"/>
  <c r="X1934" i="5" s="1"/>
  <c r="E1935" i="5"/>
  <c r="E1936" i="5"/>
  <c r="X1936" i="5" s="1"/>
  <c r="E1937" i="5"/>
  <c r="X1937" i="5" s="1"/>
  <c r="E1938" i="5"/>
  <c r="X1938" i="5" s="1"/>
  <c r="E1939" i="5"/>
  <c r="X1939" i="5" s="1"/>
  <c r="E1940" i="5"/>
  <c r="E1941" i="5"/>
  <c r="X1941" i="5" s="1"/>
  <c r="E1942" i="5"/>
  <c r="X1942" i="5" s="1"/>
  <c r="E1943" i="5"/>
  <c r="E1944" i="5"/>
  <c r="X1944" i="5" s="1"/>
  <c r="E1945" i="5"/>
  <c r="X1945" i="5" s="1"/>
  <c r="E1946" i="5"/>
  <c r="X1946" i="5" s="1"/>
  <c r="E1947" i="5"/>
  <c r="E1948" i="5"/>
  <c r="X1948" i="5" s="1"/>
  <c r="E1949" i="5"/>
  <c r="X1949" i="5" s="1"/>
  <c r="E1950" i="5"/>
  <c r="X1950" i="5" s="1"/>
  <c r="E1951" i="5"/>
  <c r="E1952" i="5"/>
  <c r="X1952" i="5" s="1"/>
  <c r="E1953" i="5"/>
  <c r="X1953" i="5" s="1"/>
  <c r="E1954" i="5"/>
  <c r="X1954" i="5" s="1"/>
  <c r="E1955" i="5"/>
  <c r="E1956" i="5"/>
  <c r="X1956" i="5" s="1"/>
  <c r="E1957" i="5"/>
  <c r="X1957" i="5" s="1"/>
  <c r="E1958" i="5"/>
  <c r="E1959" i="5"/>
  <c r="E1960" i="5"/>
  <c r="X1960" i="5" s="1"/>
  <c r="E1961" i="5"/>
  <c r="X1961" i="5" s="1"/>
  <c r="E1962" i="5"/>
  <c r="X1962" i="5" s="1"/>
  <c r="E1963" i="5"/>
  <c r="E1964" i="5"/>
  <c r="X1964" i="5" s="1"/>
  <c r="E1965" i="5"/>
  <c r="X1965" i="5" s="1"/>
  <c r="E1966" i="5"/>
  <c r="E1967" i="5"/>
  <c r="E1968" i="5"/>
  <c r="X1968" i="5" s="1"/>
  <c r="E1969" i="5"/>
  <c r="X1969" i="5" s="1"/>
  <c r="E1970" i="5"/>
  <c r="X1970" i="5" s="1"/>
  <c r="E1971" i="5"/>
  <c r="E1972" i="5"/>
  <c r="X1972" i="5" s="1"/>
  <c r="E1973" i="5"/>
  <c r="X1973" i="5" s="1"/>
  <c r="E1974" i="5"/>
  <c r="X1974" i="5" s="1"/>
  <c r="E1975" i="5"/>
  <c r="X1975" i="5" s="1"/>
  <c r="E1976" i="5"/>
  <c r="X1976" i="5" s="1"/>
  <c r="E1977" i="5"/>
  <c r="X1977" i="5" s="1"/>
  <c r="E1978" i="5"/>
  <c r="E1979" i="5"/>
  <c r="E1980" i="5"/>
  <c r="X1980" i="5" s="1"/>
  <c r="E1981" i="5"/>
  <c r="X1981" i="5" s="1"/>
  <c r="E1982" i="5"/>
  <c r="X1982" i="5" s="1"/>
  <c r="E1983" i="5"/>
  <c r="E1984" i="5"/>
  <c r="X1984" i="5" s="1"/>
  <c r="E1985" i="5"/>
  <c r="X1985" i="5" s="1"/>
  <c r="E1986" i="5"/>
  <c r="E1987" i="5"/>
  <c r="E1988" i="5"/>
  <c r="X1988" i="5" s="1"/>
  <c r="E1989" i="5"/>
  <c r="X1989" i="5" s="1"/>
  <c r="E1990" i="5"/>
  <c r="X1990" i="5" s="1"/>
  <c r="E1991" i="5"/>
  <c r="E1992" i="5"/>
  <c r="X1992" i="5" s="1"/>
  <c r="E1993" i="5"/>
  <c r="X1993" i="5" s="1"/>
  <c r="E1994" i="5"/>
  <c r="E1995" i="5"/>
  <c r="E1996" i="5"/>
  <c r="X1996" i="5" s="1"/>
  <c r="E1997" i="5"/>
  <c r="X1997" i="5" s="1"/>
  <c r="E1998" i="5"/>
  <c r="X1998" i="5" s="1"/>
  <c r="E1999" i="5"/>
  <c r="E2000" i="5"/>
  <c r="X2000" i="5" s="1"/>
  <c r="E2001" i="5"/>
  <c r="X2001" i="5" s="1"/>
  <c r="E2002" i="5"/>
  <c r="E2003" i="5"/>
  <c r="E2004" i="5"/>
  <c r="X2004" i="5" s="1"/>
  <c r="E2005" i="5"/>
  <c r="X2005" i="5" s="1"/>
  <c r="E2006" i="5"/>
  <c r="X2006" i="5" s="1"/>
  <c r="E2007" i="5"/>
  <c r="E2008" i="5"/>
  <c r="X2008" i="5" s="1"/>
  <c r="E2009" i="5"/>
  <c r="X2009" i="5" s="1"/>
  <c r="E2010" i="5"/>
  <c r="X2010" i="5" s="1"/>
  <c r="E2011" i="5"/>
  <c r="E2012" i="5"/>
  <c r="X2012" i="5" s="1"/>
  <c r="E2013" i="5"/>
  <c r="X2013" i="5" s="1"/>
  <c r="E2014" i="5"/>
  <c r="E2015" i="5"/>
  <c r="E2016" i="5"/>
  <c r="X2016" i="5" s="1"/>
  <c r="E2017" i="5"/>
  <c r="X2017" i="5" s="1"/>
  <c r="E2018" i="5"/>
  <c r="X2018" i="5" s="1"/>
  <c r="E2019" i="5"/>
  <c r="E2020" i="5"/>
  <c r="X2020" i="5" s="1"/>
  <c r="E2021" i="5"/>
  <c r="X2021" i="5" s="1"/>
  <c r="E2022" i="5"/>
  <c r="X2022" i="5" s="1"/>
  <c r="E2023" i="5"/>
  <c r="E2024" i="5"/>
  <c r="X2024" i="5" s="1"/>
  <c r="E2025" i="5"/>
  <c r="X2025" i="5" s="1"/>
  <c r="E2026" i="5"/>
  <c r="X2026" i="5" s="1"/>
  <c r="E2027" i="5"/>
  <c r="E2028" i="5"/>
  <c r="X2028" i="5" s="1"/>
  <c r="E2029" i="5"/>
  <c r="X2029" i="5" s="1"/>
  <c r="E2030" i="5"/>
  <c r="E2031" i="5"/>
  <c r="X2031" i="5" s="1"/>
  <c r="E2032" i="5"/>
  <c r="E2033" i="5"/>
  <c r="X2033" i="5" s="1"/>
  <c r="E2034" i="5"/>
  <c r="X2034" i="5" s="1"/>
  <c r="E2035" i="5"/>
  <c r="E2036" i="5"/>
  <c r="X2036" i="5" s="1"/>
  <c r="E2037" i="5"/>
  <c r="X2037" i="5" s="1"/>
  <c r="E2038" i="5"/>
  <c r="X2038" i="5" s="1"/>
  <c r="E2039" i="5"/>
  <c r="E2040" i="5"/>
  <c r="X2040" i="5" s="1"/>
  <c r="E2041" i="5"/>
  <c r="X2041" i="5" s="1"/>
  <c r="E2042" i="5"/>
  <c r="E2043" i="5"/>
  <c r="E2044" i="5"/>
  <c r="X2044" i="5" s="1"/>
  <c r="E2045" i="5"/>
  <c r="X2045" i="5" s="1"/>
  <c r="E2046" i="5"/>
  <c r="X2046" i="5" s="1"/>
  <c r="E2047" i="5"/>
  <c r="E2048" i="5"/>
  <c r="X2048" i="5" s="1"/>
  <c r="E2049" i="5"/>
  <c r="X2049" i="5" s="1"/>
  <c r="E2050" i="5"/>
  <c r="E2051" i="5"/>
  <c r="E2052" i="5"/>
  <c r="X2052" i="5" s="1"/>
  <c r="E2053" i="5"/>
  <c r="X2053" i="5" s="1"/>
  <c r="E2054" i="5"/>
  <c r="X2054" i="5" s="1"/>
  <c r="E2055" i="5"/>
  <c r="E2056" i="5"/>
  <c r="X2056" i="5" s="1"/>
  <c r="E2057" i="5"/>
  <c r="X2057" i="5" s="1"/>
  <c r="E2058" i="5"/>
  <c r="X2058" i="5" s="1"/>
  <c r="E2059" i="5"/>
  <c r="E2060" i="5"/>
  <c r="E2061" i="5"/>
  <c r="X2061" i="5" s="1"/>
  <c r="E2062" i="5"/>
  <c r="X2062" i="5" s="1"/>
  <c r="E2063" i="5"/>
  <c r="E2064" i="5"/>
  <c r="X2064" i="5" s="1"/>
  <c r="E2065" i="5"/>
  <c r="X2065" i="5" s="1"/>
  <c r="E2066" i="5"/>
  <c r="X2066" i="5" s="1"/>
  <c r="E2067" i="5"/>
  <c r="E2068" i="5"/>
  <c r="E2069" i="5"/>
  <c r="X2069" i="5" s="1"/>
  <c r="E2070" i="5"/>
  <c r="X2070" i="5" s="1"/>
  <c r="E2071" i="5"/>
  <c r="E2072" i="5"/>
  <c r="X2072" i="5" s="1"/>
  <c r="E2073" i="5"/>
  <c r="X2073" i="5" s="1"/>
  <c r="E2074" i="5"/>
  <c r="X2074" i="5" s="1"/>
  <c r="E2075" i="5"/>
  <c r="X2075" i="5" s="1"/>
  <c r="E2076" i="5"/>
  <c r="E2077" i="5"/>
  <c r="X2077" i="5" s="1"/>
  <c r="E2078" i="5"/>
  <c r="X2078" i="5" s="1"/>
  <c r="E2079" i="5"/>
  <c r="E2080" i="5"/>
  <c r="X2080" i="5" s="1"/>
  <c r="E2081" i="5"/>
  <c r="X2081" i="5" s="1"/>
  <c r="E2082" i="5"/>
  <c r="X2082" i="5" s="1"/>
  <c r="E2083" i="5"/>
  <c r="X2083" i="5" s="1"/>
  <c r="E2084" i="5"/>
  <c r="X2084" i="5" s="1"/>
  <c r="E2085" i="5"/>
  <c r="X2085" i="5" s="1"/>
  <c r="E2086" i="5"/>
  <c r="X2086" i="5" s="1"/>
  <c r="E2087" i="5"/>
  <c r="X2087" i="5" s="1"/>
  <c r="E2088" i="5"/>
  <c r="X2088" i="5" s="1"/>
  <c r="E2089" i="5"/>
  <c r="X2089" i="5" s="1"/>
  <c r="E2090" i="5"/>
  <c r="X2090" i="5" s="1"/>
  <c r="E2091" i="5"/>
  <c r="E2092" i="5"/>
  <c r="E2093" i="5"/>
  <c r="X2093" i="5" s="1"/>
  <c r="E2094" i="5"/>
  <c r="X2094" i="5" s="1"/>
  <c r="E2095" i="5"/>
  <c r="E2096" i="5"/>
  <c r="X2096" i="5" s="1"/>
  <c r="E2097" i="5"/>
  <c r="X2097" i="5" s="1"/>
  <c r="E2098" i="5"/>
  <c r="X2098" i="5" s="1"/>
  <c r="E2099" i="5"/>
  <c r="E2100" i="5"/>
  <c r="X2100" i="5" s="1"/>
  <c r="E2101" i="5"/>
  <c r="X2101" i="5" s="1"/>
  <c r="E2102" i="5"/>
  <c r="X2102" i="5" s="1"/>
  <c r="E2103" i="5"/>
  <c r="E2104" i="5"/>
  <c r="X2104" i="5" s="1"/>
  <c r="E2105" i="5"/>
  <c r="X2105" i="5" s="1"/>
  <c r="E2106" i="5"/>
  <c r="X2106" i="5" s="1"/>
  <c r="E2107" i="5"/>
  <c r="E2108" i="5"/>
  <c r="X2108" i="5" s="1"/>
  <c r="E2109" i="5"/>
  <c r="X2109" i="5" s="1"/>
  <c r="E2110" i="5"/>
  <c r="E2111" i="5"/>
  <c r="E2112" i="5"/>
  <c r="X2112" i="5" s="1"/>
  <c r="E2113" i="5"/>
  <c r="X2113" i="5" s="1"/>
  <c r="E2114" i="5"/>
  <c r="E2115" i="5"/>
  <c r="E2116" i="5"/>
  <c r="X2116" i="5" s="1"/>
  <c r="E2117" i="5"/>
  <c r="X2117" i="5" s="1"/>
  <c r="E2118" i="5"/>
  <c r="X2118" i="5" s="1"/>
  <c r="E2119" i="5"/>
  <c r="E2120" i="5"/>
  <c r="E2121" i="5"/>
  <c r="X2121" i="5" s="1"/>
  <c r="E2122" i="5"/>
  <c r="X2122" i="5" s="1"/>
  <c r="E2123" i="5"/>
  <c r="E2124" i="5"/>
  <c r="X2124" i="5" s="1"/>
  <c r="E2125" i="5"/>
  <c r="X2125" i="5" s="1"/>
  <c r="E2126" i="5"/>
  <c r="X2126" i="5" s="1"/>
  <c r="E2127" i="5"/>
  <c r="E2128" i="5"/>
  <c r="X2128" i="5" s="1"/>
  <c r="E2129" i="5"/>
  <c r="X2129" i="5" s="1"/>
  <c r="E2130" i="5"/>
  <c r="X2130" i="5" s="1"/>
  <c r="E2131" i="5"/>
  <c r="E2132" i="5"/>
  <c r="X2132" i="5" s="1"/>
  <c r="E2133" i="5"/>
  <c r="X2133" i="5" s="1"/>
  <c r="E2134" i="5"/>
  <c r="X2134" i="5" s="1"/>
  <c r="E2135" i="5"/>
  <c r="E2136" i="5"/>
  <c r="E2137" i="5"/>
  <c r="X2137" i="5" s="1"/>
  <c r="E2138" i="5"/>
  <c r="X2138" i="5" s="1"/>
  <c r="E2139" i="5"/>
  <c r="E2140" i="5"/>
  <c r="X2140" i="5" s="1"/>
  <c r="E2141" i="5"/>
  <c r="X2141" i="5" s="1"/>
  <c r="E2142" i="5"/>
  <c r="X2142" i="5" s="1"/>
  <c r="E2143" i="5"/>
  <c r="E2144" i="5"/>
  <c r="X2144" i="5" s="1"/>
  <c r="E2145" i="5"/>
  <c r="X2145" i="5" s="1"/>
  <c r="E2146" i="5"/>
  <c r="X2146" i="5" s="1"/>
  <c r="E2147" i="5"/>
  <c r="E2148" i="5"/>
  <c r="X2148" i="5" s="1"/>
  <c r="E2149" i="5"/>
  <c r="X2149" i="5" s="1"/>
  <c r="E2150" i="5"/>
  <c r="X2150" i="5" s="1"/>
  <c r="E2151" i="5"/>
  <c r="E2152" i="5"/>
  <c r="X2152" i="5" s="1"/>
  <c r="E2153" i="5"/>
  <c r="X2153" i="5" s="1"/>
  <c r="E2154" i="5"/>
  <c r="X2154" i="5" s="1"/>
  <c r="E2155" i="5"/>
  <c r="E2156" i="5"/>
  <c r="X2156" i="5" s="1"/>
  <c r="E2157" i="5"/>
  <c r="X2157" i="5" s="1"/>
  <c r="E2158" i="5"/>
  <c r="X2158" i="5" s="1"/>
  <c r="E2159" i="5"/>
  <c r="E2160" i="5"/>
  <c r="X2160" i="5" s="1"/>
  <c r="E2161" i="5"/>
  <c r="X2161" i="5" s="1"/>
  <c r="E2162" i="5"/>
  <c r="X2162" i="5" s="1"/>
  <c r="E2163" i="5"/>
  <c r="E2164" i="5"/>
  <c r="X2164" i="5" s="1"/>
  <c r="E2165" i="5"/>
  <c r="X2165" i="5" s="1"/>
  <c r="E2166" i="5"/>
  <c r="X2166" i="5" s="1"/>
  <c r="E2167" i="5"/>
  <c r="E2168" i="5"/>
  <c r="E2169" i="5"/>
  <c r="X2169" i="5" s="1"/>
  <c r="E2170" i="5"/>
  <c r="X2170" i="5" s="1"/>
  <c r="E2171" i="5"/>
  <c r="E2172" i="5"/>
  <c r="X2172" i="5" s="1"/>
  <c r="E2173" i="5"/>
  <c r="X2173" i="5" s="1"/>
  <c r="E2174" i="5"/>
  <c r="X2174" i="5" s="1"/>
  <c r="E2175" i="5"/>
  <c r="E2176" i="5"/>
  <c r="X2176" i="5" s="1"/>
  <c r="E2177" i="5"/>
  <c r="X2177" i="5" s="1"/>
  <c r="E2178" i="5"/>
  <c r="X2178" i="5" s="1"/>
  <c r="E2179" i="5"/>
  <c r="E2180" i="5"/>
  <c r="E2181" i="5"/>
  <c r="E2182" i="5"/>
  <c r="X2182" i="5" s="1"/>
  <c r="E2183" i="5"/>
  <c r="E2184" i="5"/>
  <c r="X2184" i="5" s="1"/>
  <c r="E2185" i="5"/>
  <c r="X2185" i="5" s="1"/>
  <c r="E2186" i="5"/>
  <c r="X2186" i="5" s="1"/>
  <c r="E2187" i="5"/>
  <c r="E2188" i="5"/>
  <c r="X2188" i="5" s="1"/>
  <c r="E2189" i="5"/>
  <c r="X2189" i="5" s="1"/>
  <c r="E2190" i="5"/>
  <c r="X2190" i="5" s="1"/>
  <c r="E2191" i="5"/>
  <c r="E2192" i="5"/>
  <c r="X2192" i="5" s="1"/>
  <c r="E2193" i="5"/>
  <c r="X2193" i="5" s="1"/>
  <c r="E2194" i="5"/>
  <c r="X2194" i="5" s="1"/>
  <c r="E2195" i="5"/>
  <c r="E2196" i="5"/>
  <c r="X2196" i="5" s="1"/>
  <c r="E2197" i="5"/>
  <c r="E2198" i="5"/>
  <c r="X2198" i="5" s="1"/>
  <c r="E2199" i="5"/>
  <c r="E2200" i="5"/>
  <c r="X2200" i="5" s="1"/>
  <c r="E2201" i="5"/>
  <c r="X2201" i="5" s="1"/>
  <c r="E2202" i="5"/>
  <c r="X2202" i="5" s="1"/>
  <c r="E2203" i="5"/>
  <c r="X2203" i="5" s="1"/>
  <c r="E2204" i="5"/>
  <c r="X2204" i="5" s="1"/>
  <c r="E2205" i="5"/>
  <c r="X2205" i="5" s="1"/>
  <c r="E2206" i="5"/>
  <c r="E2207" i="5"/>
  <c r="E2208" i="5"/>
  <c r="E2209" i="5"/>
  <c r="X2209" i="5" s="1"/>
  <c r="E2210" i="5"/>
  <c r="X2210" i="5" s="1"/>
  <c r="E2211" i="5"/>
  <c r="E2212" i="5"/>
  <c r="X2212" i="5" s="1"/>
  <c r="E2213" i="5"/>
  <c r="X2213" i="5" s="1"/>
  <c r="E2214" i="5"/>
  <c r="X2214" i="5" s="1"/>
  <c r="E2215" i="5"/>
  <c r="E2216" i="5"/>
  <c r="E2217" i="5"/>
  <c r="X2217" i="5" s="1"/>
  <c r="E2218" i="5"/>
  <c r="X2218" i="5" s="1"/>
  <c r="E2219" i="5"/>
  <c r="E2220" i="5"/>
  <c r="X2220" i="5" s="1"/>
  <c r="E2221" i="5"/>
  <c r="X2221" i="5" s="1"/>
  <c r="E2222" i="5"/>
  <c r="E2223" i="5"/>
  <c r="E2224" i="5"/>
  <c r="X2224" i="5" s="1"/>
  <c r="E2225" i="5"/>
  <c r="X2225" i="5" s="1"/>
  <c r="E2226" i="5"/>
  <c r="E2227" i="5"/>
  <c r="E2228" i="5"/>
  <c r="X2228" i="5" s="1"/>
  <c r="E2229" i="5"/>
  <c r="X2229" i="5" s="1"/>
  <c r="E2230" i="5"/>
  <c r="X2230" i="5" s="1"/>
  <c r="E2231" i="5"/>
  <c r="E2232" i="5"/>
  <c r="X2232" i="5" s="1"/>
  <c r="E2233" i="5"/>
  <c r="X2233" i="5" s="1"/>
  <c r="E2234" i="5"/>
  <c r="X2234" i="5" s="1"/>
  <c r="E2235" i="5"/>
  <c r="E2236" i="5"/>
  <c r="X2236" i="5" s="1"/>
  <c r="E2237" i="5"/>
  <c r="X2237" i="5" s="1"/>
  <c r="E2238" i="5"/>
  <c r="X2238" i="5" s="1"/>
  <c r="E2239" i="5"/>
  <c r="E2240" i="5"/>
  <c r="X2240" i="5" s="1"/>
  <c r="E2241" i="5"/>
  <c r="X2241" i="5" s="1"/>
  <c r="E2242" i="5"/>
  <c r="X2242" i="5" s="1"/>
  <c r="E2243" i="5"/>
  <c r="E2244" i="5"/>
  <c r="X2244" i="5" s="1"/>
  <c r="E2245" i="5"/>
  <c r="X2245" i="5" s="1"/>
  <c r="E2246" i="5"/>
  <c r="E2247" i="5"/>
  <c r="E2248" i="5"/>
  <c r="X2248" i="5" s="1"/>
  <c r="E2249" i="5"/>
  <c r="X2249" i="5" s="1"/>
  <c r="E2250" i="5"/>
  <c r="X2250" i="5" s="1"/>
  <c r="E2251" i="5"/>
  <c r="X2251" i="5" s="1"/>
  <c r="E2252" i="5"/>
  <c r="X2252" i="5" s="1"/>
  <c r="E2253" i="5"/>
  <c r="X2253" i="5" s="1"/>
  <c r="E2254" i="5"/>
  <c r="X2254" i="5" s="1"/>
  <c r="E2255" i="5"/>
  <c r="E2256" i="5"/>
  <c r="X2256" i="5" s="1"/>
  <c r="E2257" i="5"/>
  <c r="X2257" i="5" s="1"/>
  <c r="E2258" i="5"/>
  <c r="X2258" i="5" s="1"/>
  <c r="E2259" i="5"/>
  <c r="E2260" i="5"/>
  <c r="X2260" i="5" s="1"/>
  <c r="E2261" i="5"/>
  <c r="X2261" i="5" s="1"/>
  <c r="E2262" i="5"/>
  <c r="X2262" i="5" s="1"/>
  <c r="E2263" i="5"/>
  <c r="E2264" i="5"/>
  <c r="X2264" i="5" s="1"/>
  <c r="E2265" i="5"/>
  <c r="X2265" i="5" s="1"/>
  <c r="E2266" i="5"/>
  <c r="X2266" i="5" s="1"/>
  <c r="E2267" i="5"/>
  <c r="X2267" i="5" s="1"/>
  <c r="E2268" i="5"/>
  <c r="X2268" i="5" s="1"/>
  <c r="E2269" i="5"/>
  <c r="X2269" i="5" s="1"/>
  <c r="E2270" i="5"/>
  <c r="X2270" i="5" s="1"/>
  <c r="E2271" i="5"/>
  <c r="E2272" i="5"/>
  <c r="X2272" i="5" s="1"/>
  <c r="E2273" i="5"/>
  <c r="X2273" i="5" s="1"/>
  <c r="E2274" i="5"/>
  <c r="X2274" i="5" s="1"/>
  <c r="E2275" i="5"/>
  <c r="E2276" i="5"/>
  <c r="X2276" i="5" s="1"/>
  <c r="E2277" i="5"/>
  <c r="X2277" i="5" s="1"/>
  <c r="E2278" i="5"/>
  <c r="X2278" i="5" s="1"/>
  <c r="E2279" i="5"/>
  <c r="E2280" i="5"/>
  <c r="X2280" i="5" s="1"/>
  <c r="E2281" i="5"/>
  <c r="X2281" i="5" s="1"/>
  <c r="E2282" i="5"/>
  <c r="X2282" i="5" s="1"/>
  <c r="E2283" i="5"/>
  <c r="E2284" i="5"/>
  <c r="X2284" i="5" s="1"/>
  <c r="E2285" i="5"/>
  <c r="X2285" i="5" s="1"/>
  <c r="E2286" i="5"/>
  <c r="X2286" i="5" s="1"/>
  <c r="E2287" i="5"/>
  <c r="E2288" i="5"/>
  <c r="X2288" i="5" s="1"/>
  <c r="E2289" i="5"/>
  <c r="X2289" i="5" s="1"/>
  <c r="E2290" i="5"/>
  <c r="E2291" i="5"/>
  <c r="E2292" i="5"/>
  <c r="X2292" i="5" s="1"/>
  <c r="E2293" i="5"/>
  <c r="E2294" i="5"/>
  <c r="X2294" i="5" s="1"/>
  <c r="E2295" i="5"/>
  <c r="E2296" i="5"/>
  <c r="E2297" i="5"/>
  <c r="X2297" i="5" s="1"/>
  <c r="E2298" i="5"/>
  <c r="X2298" i="5" s="1"/>
  <c r="E2299" i="5"/>
  <c r="E2300" i="5"/>
  <c r="X2300" i="5" s="1"/>
  <c r="E2301" i="5"/>
  <c r="E2302" i="5"/>
  <c r="X2302" i="5" s="1"/>
  <c r="E2303" i="5"/>
  <c r="E2304" i="5"/>
  <c r="X2304" i="5" s="1"/>
  <c r="E2305" i="5"/>
  <c r="X2305" i="5" s="1"/>
  <c r="E2306" i="5"/>
  <c r="X2306" i="5" s="1"/>
  <c r="E2307" i="5"/>
  <c r="E2308" i="5"/>
  <c r="X2308" i="5" s="1"/>
  <c r="E2309" i="5"/>
  <c r="X2309" i="5" s="1"/>
  <c r="E2310" i="5"/>
  <c r="X2310" i="5" s="1"/>
  <c r="E2311" i="5"/>
  <c r="X2311" i="5" s="1"/>
  <c r="E2312" i="5"/>
  <c r="X2312" i="5" s="1"/>
  <c r="E2313" i="5"/>
  <c r="X2313" i="5" s="1"/>
  <c r="E2314" i="5"/>
  <c r="X2314" i="5" s="1"/>
  <c r="E2315" i="5"/>
  <c r="E2316" i="5"/>
  <c r="X2316" i="5" s="1"/>
  <c r="E2317" i="5"/>
  <c r="X2317" i="5" s="1"/>
  <c r="E2318" i="5"/>
  <c r="E2319" i="5"/>
  <c r="E2320" i="5"/>
  <c r="X2320" i="5" s="1"/>
  <c r="E2321" i="5"/>
  <c r="X2321" i="5" s="1"/>
  <c r="E2322" i="5"/>
  <c r="X2322" i="5" s="1"/>
  <c r="E2323" i="5"/>
  <c r="E2324" i="5"/>
  <c r="X2324" i="5" s="1"/>
  <c r="E2325" i="5"/>
  <c r="X2325" i="5" s="1"/>
  <c r="E2326" i="5"/>
  <c r="X2326" i="5" s="1"/>
  <c r="E2327" i="5"/>
  <c r="E2328" i="5"/>
  <c r="X2328" i="5" s="1"/>
  <c r="E2329" i="5"/>
  <c r="X2329" i="5" s="1"/>
  <c r="E2330" i="5"/>
  <c r="X2330" i="5" s="1"/>
  <c r="E2331" i="5"/>
  <c r="E2332" i="5"/>
  <c r="E2333" i="5"/>
  <c r="X2333" i="5" s="1"/>
  <c r="E2334" i="5"/>
  <c r="X2334" i="5" s="1"/>
  <c r="E2335" i="5"/>
  <c r="E2336" i="5"/>
  <c r="E2337" i="5"/>
  <c r="X2337" i="5" s="1"/>
  <c r="E2338" i="5"/>
  <c r="X2338" i="5" s="1"/>
  <c r="E2339" i="5"/>
  <c r="E2340" i="5"/>
  <c r="X2340" i="5" s="1"/>
  <c r="E2341" i="5"/>
  <c r="X2341" i="5" s="1"/>
  <c r="E2342" i="5"/>
  <c r="X2342" i="5" s="1"/>
  <c r="E2343" i="5"/>
  <c r="E2344" i="5"/>
  <c r="X2344" i="5" s="1"/>
  <c r="E2345" i="5"/>
  <c r="X2345" i="5" s="1"/>
  <c r="E2346" i="5"/>
  <c r="X2346" i="5" s="1"/>
  <c r="E2347" i="5"/>
  <c r="E2348" i="5"/>
  <c r="X2348" i="5" s="1"/>
  <c r="E2349" i="5"/>
  <c r="X2349" i="5" s="1"/>
  <c r="E2350" i="5"/>
  <c r="X2350" i="5" s="1"/>
  <c r="E2351" i="5"/>
  <c r="X2351" i="5" s="1"/>
  <c r="E2352" i="5"/>
  <c r="X2352" i="5" s="1"/>
  <c r="E2353" i="5"/>
  <c r="X2353" i="5" s="1"/>
  <c r="E2354" i="5"/>
  <c r="X2354" i="5" s="1"/>
  <c r="E2355" i="5"/>
  <c r="X2355" i="5" s="1"/>
  <c r="E2356" i="5"/>
  <c r="X2356" i="5" s="1"/>
  <c r="E2357" i="5"/>
  <c r="X2357" i="5" s="1"/>
  <c r="E2358" i="5"/>
  <c r="X2358" i="5" s="1"/>
  <c r="E2359" i="5"/>
  <c r="X2359" i="5" s="1"/>
  <c r="E2360" i="5"/>
  <c r="X2360" i="5" s="1"/>
  <c r="E2361" i="5"/>
  <c r="X2361" i="5" s="1"/>
  <c r="E2362" i="5"/>
  <c r="E2363" i="5"/>
  <c r="E2364" i="5"/>
  <c r="X2364" i="5" s="1"/>
  <c r="E2365" i="5"/>
  <c r="X2365" i="5" s="1"/>
  <c r="E2366" i="5"/>
  <c r="X2366" i="5" s="1"/>
  <c r="E2367" i="5"/>
  <c r="X2367" i="5" s="1"/>
  <c r="E2368" i="5"/>
  <c r="X2368" i="5" s="1"/>
  <c r="E2369" i="5"/>
  <c r="X2369" i="5" s="1"/>
  <c r="E2370" i="5"/>
  <c r="X2370" i="5" s="1"/>
  <c r="E2371" i="5"/>
  <c r="E2372" i="5"/>
  <c r="X2372" i="5" s="1"/>
  <c r="E2373" i="5"/>
  <c r="X2373" i="5" s="1"/>
  <c r="E2374" i="5"/>
  <c r="X2374" i="5" s="1"/>
  <c r="E2375" i="5"/>
  <c r="X2375" i="5" s="1"/>
  <c r="E2376" i="5"/>
  <c r="X2376" i="5" s="1"/>
  <c r="E2377" i="5"/>
  <c r="E2378" i="5"/>
  <c r="X2378" i="5" s="1"/>
  <c r="E2379" i="5"/>
  <c r="E2380" i="5"/>
  <c r="X2380" i="5" s="1"/>
  <c r="E2381" i="5"/>
  <c r="X2381" i="5" s="1"/>
  <c r="E2382" i="5"/>
  <c r="X2382" i="5" s="1"/>
  <c r="E2383" i="5"/>
  <c r="E2384" i="5"/>
  <c r="X2384" i="5" s="1"/>
  <c r="E2385" i="5"/>
  <c r="X2385" i="5" s="1"/>
  <c r="E2386" i="5"/>
  <c r="X2386" i="5" s="1"/>
  <c r="E2387" i="5"/>
  <c r="E2388" i="5"/>
  <c r="X2388" i="5" s="1"/>
  <c r="E2389" i="5"/>
  <c r="X2389" i="5" s="1"/>
  <c r="E2390" i="5"/>
  <c r="X2390" i="5" s="1"/>
  <c r="E2391" i="5"/>
  <c r="E2392" i="5"/>
  <c r="X2392" i="5" s="1"/>
  <c r="E2393" i="5"/>
  <c r="X2393" i="5" s="1"/>
  <c r="E2394" i="5"/>
  <c r="X2394" i="5" s="1"/>
  <c r="E2395" i="5"/>
  <c r="E2396" i="5"/>
  <c r="X2396" i="5" s="1"/>
  <c r="E2397" i="5"/>
  <c r="X2397" i="5" s="1"/>
  <c r="E2398" i="5"/>
  <c r="X2398" i="5" s="1"/>
  <c r="E2399" i="5"/>
  <c r="E2400" i="5"/>
  <c r="X2400" i="5" s="1"/>
  <c r="E2401" i="5"/>
  <c r="X2401" i="5" s="1"/>
  <c r="E2402" i="5"/>
  <c r="E2403" i="5"/>
  <c r="E2404" i="5"/>
  <c r="X2404" i="5" s="1"/>
  <c r="E2405" i="5"/>
  <c r="X2405" i="5" s="1"/>
  <c r="E2406" i="5"/>
  <c r="X2406" i="5" s="1"/>
  <c r="E2407" i="5"/>
  <c r="E2408" i="5"/>
  <c r="X2408" i="5" s="1"/>
  <c r="E2409" i="5"/>
  <c r="X2409" i="5" s="1"/>
  <c r="E2410" i="5"/>
  <c r="X2410" i="5" s="1"/>
  <c r="E2411" i="5"/>
  <c r="E2412" i="5"/>
  <c r="X2412" i="5" s="1"/>
  <c r="E2413" i="5"/>
  <c r="X2413" i="5" s="1"/>
  <c r="E2414" i="5"/>
  <c r="E2415" i="5"/>
  <c r="E2416" i="5"/>
  <c r="X2416" i="5" s="1"/>
  <c r="E2417" i="5"/>
  <c r="X2417" i="5" s="1"/>
  <c r="E2418" i="5"/>
  <c r="X2418" i="5" s="1"/>
  <c r="E2419" i="5"/>
  <c r="E2420" i="5"/>
  <c r="X2420" i="5" s="1"/>
  <c r="E2421" i="5"/>
  <c r="X2421" i="5" s="1"/>
  <c r="E2422" i="5"/>
  <c r="X2422" i="5" s="1"/>
  <c r="E2423" i="5"/>
  <c r="E2424" i="5"/>
  <c r="X2424" i="5" s="1"/>
  <c r="E2425" i="5"/>
  <c r="X2425" i="5" s="1"/>
  <c r="E2426" i="5"/>
  <c r="X2426" i="5" s="1"/>
  <c r="E2427" i="5"/>
  <c r="E2428" i="5"/>
  <c r="E2429" i="5"/>
  <c r="X2429" i="5" s="1"/>
  <c r="E2430" i="5"/>
  <c r="X2430" i="5" s="1"/>
  <c r="E2431" i="5"/>
  <c r="E2432" i="5"/>
  <c r="E2433" i="5"/>
  <c r="X2433" i="5" s="1"/>
  <c r="E2434" i="5"/>
  <c r="X2434" i="5" s="1"/>
  <c r="E2435" i="5"/>
  <c r="E2436" i="5"/>
  <c r="X2436" i="5" s="1"/>
  <c r="E2437" i="5"/>
  <c r="X2437" i="5" s="1"/>
  <c r="E2438" i="5"/>
  <c r="X2438" i="5" s="1"/>
  <c r="E2439" i="5"/>
  <c r="E2440" i="5"/>
  <c r="E2441" i="5"/>
  <c r="X2441" i="5" s="1"/>
  <c r="E2442" i="5"/>
  <c r="X2442" i="5" s="1"/>
  <c r="E2443" i="5"/>
  <c r="X2443" i="5" s="1"/>
  <c r="E2444" i="5"/>
  <c r="X2444" i="5" s="1"/>
  <c r="E2445" i="5"/>
  <c r="X2445" i="5" s="1"/>
  <c r="E2446" i="5"/>
  <c r="X2446" i="5" s="1"/>
  <c r="E2447" i="5"/>
  <c r="E2448" i="5"/>
  <c r="X2448" i="5" s="1"/>
  <c r="E2449" i="5"/>
  <c r="X2449" i="5" s="1"/>
  <c r="E2450" i="5"/>
  <c r="X2450" i="5" s="1"/>
  <c r="E2451" i="5"/>
  <c r="X2451" i="5" s="1"/>
  <c r="E2452" i="5"/>
  <c r="X2452" i="5" s="1"/>
  <c r="E2453" i="5"/>
  <c r="X2453" i="5" s="1"/>
  <c r="E2454" i="5"/>
  <c r="E2455" i="5"/>
  <c r="E2456" i="5"/>
  <c r="X2456" i="5" s="1"/>
  <c r="E2457" i="5"/>
  <c r="X2457" i="5" s="1"/>
  <c r="E2458" i="5"/>
  <c r="X2458" i="5" s="1"/>
  <c r="E2459" i="5"/>
  <c r="E2460" i="5"/>
  <c r="X2460" i="5" s="1"/>
  <c r="E2461" i="5"/>
  <c r="X2461" i="5" s="1"/>
  <c r="E2462" i="5"/>
  <c r="X2462" i="5" s="1"/>
  <c r="E2463" i="5"/>
  <c r="E2464" i="5"/>
  <c r="X2464" i="5" s="1"/>
  <c r="E2465" i="5"/>
  <c r="X2465" i="5" s="1"/>
  <c r="E2466" i="5"/>
  <c r="X2466" i="5" s="1"/>
  <c r="E2467" i="5"/>
  <c r="E2468" i="5"/>
  <c r="X2468" i="5" s="1"/>
  <c r="E2469" i="5"/>
  <c r="X2469" i="5" s="1"/>
  <c r="E2470" i="5"/>
  <c r="X2470" i="5" s="1"/>
  <c r="E2471" i="5"/>
  <c r="E2472" i="5"/>
  <c r="X2472" i="5" s="1"/>
  <c r="E2473" i="5"/>
  <c r="X2473" i="5" s="1"/>
  <c r="E2474" i="5"/>
  <c r="X2474" i="5" s="1"/>
  <c r="E2475" i="5"/>
  <c r="X2475" i="5" s="1"/>
  <c r="E2476" i="5"/>
  <c r="X2476" i="5" s="1"/>
  <c r="E2477" i="5"/>
  <c r="X2477" i="5" s="1"/>
  <c r="E2478" i="5"/>
  <c r="X2478" i="5" s="1"/>
  <c r="E2479" i="5"/>
  <c r="E2480" i="5"/>
  <c r="X2480" i="5" s="1"/>
  <c r="E2481" i="5"/>
  <c r="X2481" i="5" s="1"/>
  <c r="E2482" i="5"/>
  <c r="X2482" i="5" s="1"/>
  <c r="E2483" i="5"/>
  <c r="X2483" i="5" s="1"/>
  <c r="E2484" i="5"/>
  <c r="X2484" i="5" s="1"/>
  <c r="E2485" i="5"/>
  <c r="E2486" i="5"/>
  <c r="X2486" i="5" s="1"/>
  <c r="E2487" i="5"/>
  <c r="E2488" i="5"/>
  <c r="X2488" i="5" s="1"/>
  <c r="E2489" i="5"/>
  <c r="X2489" i="5" s="1"/>
  <c r="E2490" i="5"/>
  <c r="X2490" i="5" s="1"/>
  <c r="E2491" i="5"/>
  <c r="E2492" i="5"/>
  <c r="X2492" i="5" s="1"/>
  <c r="E2493" i="5"/>
  <c r="E2494" i="5"/>
  <c r="E2495" i="5"/>
  <c r="E2496" i="5"/>
  <c r="E2497" i="5"/>
  <c r="E2498" i="5"/>
  <c r="E2499" i="5"/>
  <c r="E2500" i="5"/>
  <c r="E2501" i="5"/>
  <c r="E2502" i="5"/>
  <c r="E2503" i="5"/>
  <c r="E2504" i="5"/>
  <c r="X2504" i="5" s="1"/>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s="1"/>
  <c r="B54" i="6"/>
  <c r="G54" i="6" s="1"/>
  <c r="B17" i="6"/>
  <c r="B16" i="6"/>
  <c r="B15" i="6"/>
  <c r="B14" i="6"/>
  <c r="G14" i="6" s="1"/>
  <c r="H14" i="6" s="1"/>
  <c r="H13" i="6"/>
  <c r="B12" i="6"/>
  <c r="G12" i="6" s="1"/>
  <c r="H12" i="6" s="1"/>
  <c r="D12" i="6" s="1"/>
  <c r="B11" i="6"/>
  <c r="G11" i="6" s="1"/>
  <c r="H11" i="6" s="1"/>
  <c r="D11" i="6" s="1"/>
  <c r="G10" i="6"/>
  <c r="H10" i="6" s="1"/>
  <c r="D10" i="6" s="1"/>
  <c r="G9" i="6"/>
  <c r="H9" i="6"/>
  <c r="D9" i="6" s="1"/>
  <c r="B8" i="6"/>
  <c r="G8" i="6"/>
  <c r="H8" i="6" s="1"/>
  <c r="D8" i="6" s="1"/>
  <c r="B7" i="6"/>
  <c r="G7" i="6"/>
  <c r="H7" i="6" s="1"/>
  <c r="D7" i="6" s="1"/>
  <c r="B6" i="6"/>
  <c r="G6" i="6"/>
  <c r="B5" i="6"/>
  <c r="F6" i="6"/>
  <c r="B4" i="6"/>
  <c r="G4" i="6"/>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B47" i="4" s="1"/>
  <c r="A32" i="6" s="1"/>
  <c r="P46" i="4"/>
  <c r="P45" i="4"/>
  <c r="P44" i="4"/>
  <c r="P43" i="4"/>
  <c r="Q43" i="4" s="1"/>
  <c r="P41" i="4"/>
  <c r="P40" i="4"/>
  <c r="P39" i="4"/>
  <c r="P38" i="4"/>
  <c r="P37" i="4"/>
  <c r="Q37" i="4" s="1"/>
  <c r="P35" i="4"/>
  <c r="P34" i="4"/>
  <c r="P33" i="4"/>
  <c r="P32" i="4"/>
  <c r="P31" i="4"/>
  <c r="Q31" i="4" s="1"/>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R97" i="5"/>
  <c r="H79" i="5"/>
  <c r="F79" i="5"/>
  <c r="I79" i="5"/>
  <c r="H47" i="5"/>
  <c r="F47" i="5"/>
  <c r="H127" i="5"/>
  <c r="R127" i="5"/>
  <c r="J127" i="5"/>
  <c r="I127" i="5"/>
  <c r="T895" i="5"/>
  <c r="AB895" i="5"/>
  <c r="S895" i="5"/>
  <c r="AB1863" i="5"/>
  <c r="T1863" i="5"/>
  <c r="S1863" i="5"/>
  <c r="R54" i="5"/>
  <c r="R74" i="5"/>
  <c r="I90" i="5"/>
  <c r="H123" i="5"/>
  <c r="J123" i="5"/>
  <c r="I123" i="5"/>
  <c r="R189" i="5"/>
  <c r="AB210" i="5"/>
  <c r="R225" i="5"/>
  <c r="F225" i="5"/>
  <c r="F309" i="5"/>
  <c r="F357" i="5"/>
  <c r="R463" i="5"/>
  <c r="F586" i="5"/>
  <c r="I714" i="5"/>
  <c r="J714" i="5"/>
  <c r="T738" i="5"/>
  <c r="S738" i="5"/>
  <c r="R94" i="5"/>
  <c r="H94" i="5"/>
  <c r="AB170" i="5"/>
  <c r="H452" i="5"/>
  <c r="F452" i="5"/>
  <c r="S1497" i="5"/>
  <c r="T1497" i="5"/>
  <c r="I59" i="5"/>
  <c r="I126" i="5"/>
  <c r="H126" i="5"/>
  <c r="H147" i="5"/>
  <c r="I147" i="5"/>
  <c r="F147" i="5"/>
  <c r="R237" i="5"/>
  <c r="F237" i="5"/>
  <c r="J262" i="5"/>
  <c r="AB262" i="5"/>
  <c r="AB298" i="5"/>
  <c r="F451" i="5"/>
  <c r="R453" i="5"/>
  <c r="J453" i="5"/>
  <c r="H453" i="5"/>
  <c r="F453" i="5"/>
  <c r="H107" i="5"/>
  <c r="I107" i="5"/>
  <c r="R125" i="5"/>
  <c r="T1447" i="5"/>
  <c r="AB1447" i="5"/>
  <c r="S1447" i="5"/>
  <c r="F43" i="5"/>
  <c r="R22" i="5"/>
  <c r="J59" i="5"/>
  <c r="F63" i="5"/>
  <c r="I70" i="5"/>
  <c r="H87" i="5"/>
  <c r="R90" i="5"/>
  <c r="AB114" i="5"/>
  <c r="R123" i="5"/>
  <c r="H167" i="5"/>
  <c r="R167" i="5"/>
  <c r="H187" i="5"/>
  <c r="R187" i="5"/>
  <c r="I187" i="5"/>
  <c r="I275" i="5"/>
  <c r="F275" i="5"/>
  <c r="I361" i="5"/>
  <c r="J361" i="5"/>
  <c r="H361" i="5"/>
  <c r="F361" i="5"/>
  <c r="I479" i="5"/>
  <c r="H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I255" i="5"/>
  <c r="R616" i="5"/>
  <c r="S639" i="5"/>
  <c r="T649" i="5"/>
  <c r="S649" i="5"/>
  <c r="R685" i="5"/>
  <c r="H685" i="5"/>
  <c r="T733" i="5"/>
  <c r="S733" i="5"/>
  <c r="F768" i="5"/>
  <c r="F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F1011" i="5"/>
  <c r="AB567"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S835" i="5"/>
  <c r="S841" i="5"/>
  <c r="S862" i="5"/>
  <c r="S864" i="5"/>
  <c r="S873" i="5"/>
  <c r="F889" i="5"/>
  <c r="AB898" i="5"/>
  <c r="S931" i="5"/>
  <c r="S936" i="5"/>
  <c r="AB946" i="5"/>
  <c r="T988" i="5"/>
  <c r="S988" i="5"/>
  <c r="S1074" i="5"/>
  <c r="S1084" i="5"/>
  <c r="S1096" i="5"/>
  <c r="H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I73" i="5"/>
  <c r="F109" i="5"/>
  <c r="R109" i="5"/>
  <c r="R133" i="5"/>
  <c r="F133" i="5"/>
  <c r="F169" i="5"/>
  <c r="R169" i="5"/>
  <c r="H195" i="5"/>
  <c r="F195" i="5"/>
  <c r="R195" i="5"/>
  <c r="I195" i="5"/>
  <c r="J195" i="5"/>
  <c r="H67" i="5"/>
  <c r="R67" i="5"/>
  <c r="J67" i="5"/>
  <c r="I67" i="5"/>
  <c r="F67" i="5"/>
  <c r="H19" i="5"/>
  <c r="R19" i="5"/>
  <c r="J19" i="5"/>
  <c r="H35" i="5"/>
  <c r="X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X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X199" i="5"/>
  <c r="H131" i="5"/>
  <c r="F131" i="5"/>
  <c r="I131" i="5"/>
  <c r="R131" i="5"/>
  <c r="J131" i="5"/>
  <c r="H21" i="5"/>
  <c r="J21" i="5"/>
  <c r="R57" i="5"/>
  <c r="I57" i="5"/>
  <c r="F105" i="5"/>
  <c r="R105" i="5"/>
  <c r="H119" i="5"/>
  <c r="F119" i="5"/>
  <c r="I119" i="5"/>
  <c r="X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T1003"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T655" i="5"/>
  <c r="S655" i="5"/>
  <c r="I666" i="5"/>
  <c r="R666" i="5"/>
  <c r="J666" i="5"/>
  <c r="F666"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AB571"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S746" i="5"/>
  <c r="T746" i="5"/>
  <c r="R776" i="5"/>
  <c r="I776" i="5"/>
  <c r="F776" i="5"/>
  <c r="H790" i="5"/>
  <c r="J790" i="5"/>
  <c r="I790" i="5"/>
  <c r="F790" i="5"/>
  <c r="R933" i="5"/>
  <c r="J933" i="5"/>
  <c r="F933" i="5"/>
  <c r="T955" i="5"/>
  <c r="AB955" i="5"/>
  <c r="S955" i="5"/>
  <c r="T962"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T821"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S828" i="5"/>
  <c r="AB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H1034" i="5"/>
  <c r="F1034" i="5"/>
  <c r="H1046" i="5"/>
  <c r="H1091" i="5"/>
  <c r="J1091" i="5"/>
  <c r="F1091" i="5"/>
  <c r="H1118" i="5"/>
  <c r="F1118" i="5"/>
  <c r="R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H1050" i="5"/>
  <c r="F1050"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J1019" i="5"/>
  <c r="H1019" i="5"/>
  <c r="F1019" i="5"/>
  <c r="AB1027" i="5"/>
  <c r="F1047" i="5"/>
  <c r="X108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J812" i="5"/>
  <c r="T820" i="5"/>
  <c r="F830" i="5"/>
  <c r="F832" i="5"/>
  <c r="AB834" i="5"/>
  <c r="S834" i="5"/>
  <c r="AB846" i="5"/>
  <c r="F862" i="5"/>
  <c r="AB866" i="5"/>
  <c r="T872" i="5"/>
  <c r="S872" i="5"/>
  <c r="R881" i="5"/>
  <c r="F881" i="5"/>
  <c r="AB883" i="5"/>
  <c r="T886" i="5"/>
  <c r="T902" i="5"/>
  <c r="S902" i="5"/>
  <c r="F910" i="5"/>
  <c r="J917" i="5"/>
  <c r="J995" i="5"/>
  <c r="H995" i="5"/>
  <c r="F995"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T1122" i="5"/>
  <c r="AB1123" i="5"/>
  <c r="S1165" i="5"/>
  <c r="R1166" i="5"/>
  <c r="AB1172" i="5"/>
  <c r="T1173" i="5"/>
  <c r="R1178" i="5"/>
  <c r="I1178" i="5"/>
  <c r="R1205" i="5"/>
  <c r="J1205" i="5"/>
  <c r="I1205" i="5"/>
  <c r="H1236" i="5"/>
  <c r="AB850" i="5"/>
  <c r="AB939" i="5"/>
  <c r="H954" i="5"/>
  <c r="AB1015" i="5"/>
  <c r="AB1035" i="5"/>
  <c r="AB1055" i="5"/>
  <c r="AB1066" i="5"/>
  <c r="AB1083" i="5"/>
  <c r="T1094" i="5"/>
  <c r="R1095" i="5"/>
  <c r="F1099" i="5"/>
  <c r="X1103" i="5"/>
  <c r="J1103" i="5"/>
  <c r="T1124" i="5"/>
  <c r="S1124" i="5"/>
  <c r="AB1130" i="5"/>
  <c r="I1136" i="5"/>
  <c r="J1136"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J1119" i="5"/>
  <c r="S1130" i="5"/>
  <c r="T1137" i="5"/>
  <c r="S1151" i="5"/>
  <c r="T1151" i="5"/>
  <c r="I1152" i="5"/>
  <c r="I1154" i="5"/>
  <c r="R1169" i="5"/>
  <c r="F1173" i="5"/>
  <c r="S1177" i="5"/>
  <c r="AB1184" i="5"/>
  <c r="S1197" i="5"/>
  <c r="J1249" i="5"/>
  <c r="J1261" i="5"/>
  <c r="I1261" i="5"/>
  <c r="F1261" i="5"/>
  <c r="AB1264" i="5"/>
  <c r="T1264" i="5"/>
  <c r="S1264" i="5"/>
  <c r="F1464"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X471" i="5"/>
  <c r="R499" i="5"/>
  <c r="J499" i="5"/>
  <c r="I499" i="5"/>
  <c r="H499" i="5"/>
  <c r="F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X771" i="5"/>
  <c r="H781" i="5"/>
  <c r="F781" i="5"/>
  <c r="J781" i="5"/>
  <c r="I781" i="5"/>
  <c r="J787" i="5"/>
  <c r="I787" i="5"/>
  <c r="H787" i="5"/>
  <c r="F787" i="5"/>
  <c r="J815" i="5"/>
  <c r="X815" i="5"/>
  <c r="F815" i="5"/>
  <c r="R815" i="5"/>
  <c r="I815" i="5"/>
  <c r="H815" i="5"/>
  <c r="I850" i="5"/>
  <c r="H850" i="5"/>
  <c r="R850" i="5"/>
  <c r="J850" i="5"/>
  <c r="F850" i="5"/>
  <c r="I548" i="5"/>
  <c r="I552" i="5"/>
  <c r="I560" i="5"/>
  <c r="I564" i="5"/>
  <c r="I568" i="5"/>
  <c r="I572" i="5"/>
  <c r="I584" i="5"/>
  <c r="I600" i="5"/>
  <c r="I604" i="5"/>
  <c r="I612" i="5"/>
  <c r="T614" i="5"/>
  <c r="I616" i="5"/>
  <c r="T618" i="5"/>
  <c r="I620" i="5"/>
  <c r="T622" i="5"/>
  <c r="I624" i="5"/>
  <c r="T626" i="5"/>
  <c r="I628" i="5"/>
  <c r="T630" i="5"/>
  <c r="T634" i="5"/>
  <c r="I636" i="5"/>
  <c r="T638" i="5"/>
  <c r="T642"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J827" i="5"/>
  <c r="I827" i="5"/>
  <c r="X827" i="5"/>
  <c r="R827" i="5"/>
  <c r="H827" i="5"/>
  <c r="F827" i="5"/>
  <c r="J656" i="5"/>
  <c r="J660" i="5"/>
  <c r="S661" i="5"/>
  <c r="J664" i="5"/>
  <c r="S665" i="5"/>
  <c r="J668" i="5"/>
  <c r="S669" i="5"/>
  <c r="S673" i="5"/>
  <c r="J676" i="5"/>
  <c r="S677" i="5"/>
  <c r="F681" i="5"/>
  <c r="I681" i="5"/>
  <c r="J683" i="5"/>
  <c r="I683" i="5"/>
  <c r="AB687" i="5"/>
  <c r="F697" i="5"/>
  <c r="I697" i="5"/>
  <c r="J699" i="5"/>
  <c r="I699" i="5"/>
  <c r="X699" i="5"/>
  <c r="AB703" i="5"/>
  <c r="F708" i="5"/>
  <c r="J711" i="5"/>
  <c r="I711" i="5"/>
  <c r="F711" i="5"/>
  <c r="H714" i="5"/>
  <c r="R714" i="5"/>
  <c r="AB715" i="5"/>
  <c r="R716" i="5"/>
  <c r="H716" i="5"/>
  <c r="F724" i="5"/>
  <c r="J727" i="5"/>
  <c r="I727" i="5"/>
  <c r="F727" i="5"/>
  <c r="X727" i="5"/>
  <c r="AB731" i="5"/>
  <c r="R732" i="5"/>
  <c r="H732" i="5"/>
  <c r="F740" i="5"/>
  <c r="J743" i="5"/>
  <c r="I743" i="5"/>
  <c r="F743" i="5"/>
  <c r="X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J747" i="5"/>
  <c r="I747" i="5"/>
  <c r="F747" i="5"/>
  <c r="X747" i="5"/>
  <c r="F753" i="5"/>
  <c r="J753" i="5"/>
  <c r="I753" i="5"/>
  <c r="J755" i="5"/>
  <c r="I755" i="5"/>
  <c r="H755" i="5"/>
  <c r="F755" i="5"/>
  <c r="X755" i="5"/>
  <c r="F756" i="5"/>
  <c r="J763" i="5"/>
  <c r="I763" i="5"/>
  <c r="H763" i="5"/>
  <c r="F763" i="5"/>
  <c r="R769" i="5"/>
  <c r="H773" i="5"/>
  <c r="F773" i="5"/>
  <c r="J773" i="5"/>
  <c r="I773" i="5"/>
  <c r="J779" i="5"/>
  <c r="I779" i="5"/>
  <c r="H779" i="5"/>
  <c r="F779" i="5"/>
  <c r="X779" i="5"/>
  <c r="R785" i="5"/>
  <c r="H789" i="5"/>
  <c r="F789" i="5"/>
  <c r="J789" i="5"/>
  <c r="I789" i="5"/>
  <c r="R791" i="5"/>
  <c r="AB801" i="5"/>
  <c r="T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X899" i="5"/>
  <c r="R899" i="5"/>
  <c r="I899" i="5"/>
  <c r="F899" i="5"/>
  <c r="H899" i="5"/>
  <c r="I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I921" i="5"/>
  <c r="F921" i="5"/>
  <c r="R921" i="5"/>
  <c r="H921" i="5"/>
  <c r="I929" i="5"/>
  <c r="X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J810" i="5"/>
  <c r="T812"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T816" i="5"/>
  <c r="F819" i="5"/>
  <c r="AB821" i="5"/>
  <c r="H826" i="5"/>
  <c r="R826" i="5"/>
  <c r="AB827" i="5"/>
  <c r="R828" i="5"/>
  <c r="I828" i="5"/>
  <c r="J831" i="5"/>
  <c r="I831" i="5"/>
  <c r="X831" i="5"/>
  <c r="R832" i="5"/>
  <c r="I832" i="5"/>
  <c r="R840" i="5"/>
  <c r="I840" i="5"/>
  <c r="F844"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R830" i="5"/>
  <c r="I857" i="5"/>
  <c r="R857" i="5"/>
  <c r="H857" i="5"/>
  <c r="AB859" i="5"/>
  <c r="AB863" i="5"/>
  <c r="AB871" i="5"/>
  <c r="I877" i="5"/>
  <c r="H877" i="5"/>
  <c r="F877" i="5"/>
  <c r="R877" i="5"/>
  <c r="T885" i="5"/>
  <c r="S885" i="5"/>
  <c r="R887" i="5"/>
  <c r="I887" i="5"/>
  <c r="H887" i="5"/>
  <c r="F887" i="5"/>
  <c r="R896" i="5"/>
  <c r="J896" i="5"/>
  <c r="I896" i="5"/>
  <c r="F896" i="5"/>
  <c r="I905" i="5"/>
  <c r="F905" i="5"/>
  <c r="R905" i="5"/>
  <c r="H905" i="5"/>
  <c r="T913" i="5"/>
  <c r="S913" i="5"/>
  <c r="R922" i="5"/>
  <c r="I922" i="5"/>
  <c r="H922" i="5"/>
  <c r="AB928" i="5"/>
  <c r="I949" i="5"/>
  <c r="R949" i="5"/>
  <c r="J949" i="5"/>
  <c r="H949" i="5"/>
  <c r="F949" i="5"/>
  <c r="I965" i="5"/>
  <c r="H965" i="5"/>
  <c r="F965" i="5"/>
  <c r="R965" i="5"/>
  <c r="J965" i="5"/>
  <c r="AB969" i="5"/>
  <c r="T969" i="5"/>
  <c r="S969" i="5"/>
  <c r="AB1061" i="5"/>
  <c r="T1061" i="5"/>
  <c r="S1061" i="5"/>
  <c r="AB810" i="5"/>
  <c r="T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X963" i="5"/>
  <c r="R963" i="5"/>
  <c r="I963" i="5"/>
  <c r="J963" i="5"/>
  <c r="H963" i="5"/>
  <c r="F963" i="5"/>
  <c r="J1101" i="5"/>
  <c r="I1101" i="5"/>
  <c r="H1101" i="5"/>
  <c r="F1101" i="5"/>
  <c r="R1101" i="5"/>
  <c r="I865" i="5"/>
  <c r="I881" i="5"/>
  <c r="I897" i="5"/>
  <c r="I913" i="5"/>
  <c r="AB934" i="5"/>
  <c r="X951" i="5"/>
  <c r="R951" i="5"/>
  <c r="I951" i="5"/>
  <c r="F959" i="5"/>
  <c r="X975"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J1029" i="5"/>
  <c r="I1029" i="5"/>
  <c r="H1029" i="5"/>
  <c r="X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J997" i="5"/>
  <c r="I997" i="5"/>
  <c r="H997" i="5"/>
  <c r="X997" i="5"/>
  <c r="F997" i="5"/>
  <c r="AB1005" i="5"/>
  <c r="T1005" i="5"/>
  <c r="J1009" i="5"/>
  <c r="I1009" i="5"/>
  <c r="H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X885" i="5"/>
  <c r="I901" i="5"/>
  <c r="I917" i="5"/>
  <c r="I933" i="5"/>
  <c r="T945"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R935" i="5"/>
  <c r="I935" i="5"/>
  <c r="J935"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X1363" i="5"/>
  <c r="F1363" i="5"/>
  <c r="AB1367" i="5"/>
  <c r="T1367" i="5"/>
  <c r="AB1387" i="5"/>
  <c r="T1387" i="5"/>
  <c r="S1387" i="5"/>
  <c r="I1393" i="5"/>
  <c r="R1393" i="5"/>
  <c r="J1393" i="5"/>
  <c r="H1393" i="5"/>
  <c r="R1396" i="5"/>
  <c r="J1396" i="5"/>
  <c r="S1402" i="5"/>
  <c r="AB1402" i="5"/>
  <c r="T1402" i="5"/>
  <c r="H1424" i="5"/>
  <c r="F1424" i="5"/>
  <c r="R1424" i="5"/>
  <c r="I1424" i="5"/>
  <c r="J1478" i="5"/>
  <c r="I1478" i="5"/>
  <c r="F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F1410" i="5"/>
  <c r="J1458" i="5"/>
  <c r="I1458" i="5"/>
  <c r="R1458" i="5"/>
  <c r="H1458" i="5"/>
  <c r="F1458" i="5"/>
  <c r="J1469" i="5"/>
  <c r="H1469" i="5"/>
  <c r="R1469" i="5"/>
  <c r="AB1484" i="5"/>
  <c r="T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S1367" i="5"/>
  <c r="I1369" i="5"/>
  <c r="F1369" i="5"/>
  <c r="T1373" i="5"/>
  <c r="S1373" i="5"/>
  <c r="I1379" i="5"/>
  <c r="H1379" i="5"/>
  <c r="F1379" i="5"/>
  <c r="AB1383" i="5"/>
  <c r="T1383" i="5"/>
  <c r="J1395" i="5"/>
  <c r="I1396" i="5"/>
  <c r="AB1436" i="5"/>
  <c r="T1436" i="5"/>
  <c r="S1436" i="5"/>
  <c r="F1442" i="5"/>
  <c r="J1446" i="5"/>
  <c r="I1446" i="5"/>
  <c r="F1446" i="5"/>
  <c r="R1446" i="5"/>
  <c r="F1459" i="5"/>
  <c r="R1459" i="5"/>
  <c r="J1459" i="5"/>
  <c r="I1459" i="5"/>
  <c r="H1459" i="5"/>
  <c r="R1529" i="5"/>
  <c r="J1529" i="5"/>
  <c r="H1529" i="5"/>
  <c r="I1529" i="5"/>
  <c r="J1535" i="5"/>
  <c r="T1549" i="5"/>
  <c r="S1549" i="5"/>
  <c r="AB1549" i="5"/>
  <c r="S1138" i="5"/>
  <c r="S1140" i="5"/>
  <c r="S1147" i="5"/>
  <c r="S1154" i="5"/>
  <c r="T1159" i="5"/>
  <c r="F1178" i="5"/>
  <c r="AB1178" i="5"/>
  <c r="T1191" i="5"/>
  <c r="F1210" i="5"/>
  <c r="AB1210" i="5"/>
  <c r="T1223" i="5"/>
  <c r="I1241" i="5"/>
  <c r="F1242" i="5"/>
  <c r="AB1242" i="5"/>
  <c r="I1357" i="5"/>
  <c r="H1357" i="5"/>
  <c r="F1357" i="5"/>
  <c r="I1367" i="5"/>
  <c r="H1367" i="5"/>
  <c r="X1367" i="5"/>
  <c r="R1367" i="5"/>
  <c r="J1367" i="5"/>
  <c r="T1393" i="5"/>
  <c r="S1393" i="5"/>
  <c r="AB1399" i="5"/>
  <c r="T1399" i="5"/>
  <c r="S1399" i="5"/>
  <c r="H1408" i="5"/>
  <c r="F1408" i="5"/>
  <c r="AB1414" i="5"/>
  <c r="H1416" i="5"/>
  <c r="F1416" i="5"/>
  <c r="R1416" i="5"/>
  <c r="J1416" i="5"/>
  <c r="I1416" i="5"/>
  <c r="I1418" i="5"/>
  <c r="J1418" i="5"/>
  <c r="H1418" i="5"/>
  <c r="R1418" i="5"/>
  <c r="F1418" i="5"/>
  <c r="AB1428" i="5"/>
  <c r="T1428" i="5"/>
  <c r="S1428" i="5"/>
  <c r="J1462" i="5"/>
  <c r="I1462" i="5"/>
  <c r="R1462" i="5"/>
  <c r="F1462" i="5"/>
  <c r="AB1473" i="5"/>
  <c r="T1473" i="5"/>
  <c r="S1473" i="5"/>
  <c r="J1474" i="5"/>
  <c r="I1474" i="5"/>
  <c r="R1474" i="5"/>
  <c r="H1474" i="5"/>
  <c r="F1474" i="5"/>
  <c r="F1483" i="5"/>
  <c r="R1483" i="5"/>
  <c r="I1483" i="5"/>
  <c r="H1483" i="5"/>
  <c r="J1483"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J1498" i="5"/>
  <c r="I1498" i="5"/>
  <c r="R1498" i="5"/>
  <c r="H1498" i="5"/>
  <c r="R1509" i="5"/>
  <c r="J1509" i="5"/>
  <c r="H1509" i="5"/>
  <c r="F1509" i="5"/>
  <c r="AB1532" i="5"/>
  <c r="T1532" i="5"/>
  <c r="S1532" i="5"/>
  <c r="S1142" i="5"/>
  <c r="AB1167" i="5"/>
  <c r="T1167" i="5"/>
  <c r="F1186" i="5"/>
  <c r="AB1186" i="5"/>
  <c r="AB1199" i="5"/>
  <c r="T1199" i="5"/>
  <c r="F1218" i="5"/>
  <c r="AB1218" i="5"/>
  <c r="AB1231" i="5"/>
  <c r="T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X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X1463" i="5"/>
  <c r="S1474" i="5"/>
  <c r="AB1474" i="5"/>
  <c r="H1475" i="5"/>
  <c r="F1479" i="5"/>
  <c r="R1479" i="5"/>
  <c r="H1479" i="5"/>
  <c r="F1482" i="5"/>
  <c r="J1486" i="5"/>
  <c r="I1486" i="5"/>
  <c r="H1486" i="5"/>
  <c r="AB1488" i="5"/>
  <c r="T1488" i="5"/>
  <c r="S1488" i="5"/>
  <c r="R1497" i="5"/>
  <c r="J1497" i="5"/>
  <c r="H1497" i="5"/>
  <c r="I1497" i="5"/>
  <c r="F1499" i="5"/>
  <c r="R1499" i="5"/>
  <c r="I1499" i="5"/>
  <c r="H1499" i="5"/>
  <c r="J1514" i="5"/>
  <c r="I1514" i="5"/>
  <c r="R1514" i="5"/>
  <c r="H1514" i="5"/>
  <c r="F1519" i="5"/>
  <c r="R1519" i="5"/>
  <c r="H1519" i="5"/>
  <c r="X1519" i="5"/>
  <c r="F1543" i="5"/>
  <c r="R1543" i="5"/>
  <c r="J1543" i="5"/>
  <c r="I1543" i="5"/>
  <c r="S1341" i="5"/>
  <c r="I1349" i="5"/>
  <c r="AB1359" i="5"/>
  <c r="T1359" i="5"/>
  <c r="AB1364" i="5"/>
  <c r="I1365"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06" i="5"/>
  <c r="J1414" i="5"/>
  <c r="J1422" i="5"/>
  <c r="X1423" i="5"/>
  <c r="AB1423" i="5"/>
  <c r="J1430" i="5"/>
  <c r="AB1431" i="5"/>
  <c r="X1439" i="5"/>
  <c r="AB1439" i="5"/>
  <c r="AB1444" i="5"/>
  <c r="T1444" i="5"/>
  <c r="AB1445" i="5"/>
  <c r="H1448" i="5"/>
  <c r="F1448" i="5"/>
  <c r="J1450" i="5"/>
  <c r="I1450" i="5"/>
  <c r="F1467" i="5"/>
  <c r="R1467" i="5"/>
  <c r="AB1476" i="5"/>
  <c r="T1476" i="5"/>
  <c r="AB1477" i="5"/>
  <c r="H1480" i="5"/>
  <c r="F1480" i="5"/>
  <c r="AB1485" i="5"/>
  <c r="T1486" i="5"/>
  <c r="S1486" i="5"/>
  <c r="AB1486" i="5"/>
  <c r="X1507"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F1490" i="5"/>
  <c r="F1491" i="5"/>
  <c r="R1491" i="5"/>
  <c r="AB1492" i="5"/>
  <c r="T1492" i="5"/>
  <c r="T1498" i="5"/>
  <c r="S1498" i="5"/>
  <c r="AB1498"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X1411" i="5"/>
  <c r="AB1411" i="5"/>
  <c r="X1419" i="5"/>
  <c r="AB1419" i="5"/>
  <c r="J1423" i="5"/>
  <c r="AB1427" i="5"/>
  <c r="J1431" i="5"/>
  <c r="X1435" i="5"/>
  <c r="AB1435" i="5"/>
  <c r="J1439" i="5"/>
  <c r="R1448" i="5"/>
  <c r="R1449" i="5"/>
  <c r="F1451" i="5"/>
  <c r="R1451" i="5"/>
  <c r="H1454" i="5"/>
  <c r="AB1460" i="5"/>
  <c r="T1460" i="5"/>
  <c r="AB1461" i="5"/>
  <c r="J1466" i="5"/>
  <c r="I1466" i="5"/>
  <c r="I1467" i="5"/>
  <c r="R1480" i="5"/>
  <c r="I1492" i="5"/>
  <c r="H1492" i="5"/>
  <c r="F1492" i="5"/>
  <c r="F1495" i="5"/>
  <c r="R1495" i="5"/>
  <c r="AB1496" i="5"/>
  <c r="T1496" i="5"/>
  <c r="AB1501" i="5"/>
  <c r="T1502" i="5"/>
  <c r="S1502" i="5"/>
  <c r="AB1502" i="5"/>
  <c r="S1508" i="5"/>
  <c r="J1511" i="5"/>
  <c r="X1523"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X1589" i="5"/>
  <c r="R1589" i="5"/>
  <c r="J1589"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AB1759" i="5"/>
  <c r="F1765" i="5"/>
  <c r="J1774" i="5"/>
  <c r="R1813" i="5"/>
  <c r="J1813" i="5"/>
  <c r="I1813" i="5"/>
  <c r="H1813" i="5"/>
  <c r="AB1815" i="5"/>
  <c r="AB1818" i="5"/>
  <c r="X1827" i="5"/>
  <c r="R1827" i="5"/>
  <c r="J1827" i="5"/>
  <c r="I1827" i="5"/>
  <c r="H1827" i="5"/>
  <c r="J1828" i="5"/>
  <c r="I1828" i="5"/>
  <c r="H1828" i="5"/>
  <c r="F1828"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X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X1995" i="5"/>
  <c r="R1995" i="5"/>
  <c r="J1995" i="5"/>
  <c r="I1995" i="5"/>
  <c r="H1995" i="5"/>
  <c r="F1995" i="5"/>
  <c r="AB2021" i="5"/>
  <c r="T2021" i="5"/>
  <c r="S2021" i="5"/>
  <c r="R2084" i="5"/>
  <c r="J2084" i="5"/>
  <c r="I2084" i="5"/>
  <c r="H2084" i="5"/>
  <c r="F2084" i="5"/>
  <c r="F1816" i="5"/>
  <c r="T1817" i="5"/>
  <c r="AB1826" i="5"/>
  <c r="X1843" i="5"/>
  <c r="R1843" i="5"/>
  <c r="J1843" i="5"/>
  <c r="X1847" i="5"/>
  <c r="R1847" i="5"/>
  <c r="J1847" i="5"/>
  <c r="H1847" i="5"/>
  <c r="X1851"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J1887" i="5"/>
  <c r="R1895" i="5"/>
  <c r="H1895" i="5"/>
  <c r="F1895" i="5"/>
  <c r="X1895" i="5"/>
  <c r="J1895" i="5"/>
  <c r="AB1907" i="5"/>
  <c r="R1915" i="5"/>
  <c r="J1915" i="5"/>
  <c r="H1915" i="5"/>
  <c r="I1915" i="5"/>
  <c r="F1915" i="5"/>
  <c r="X1915"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T1905" i="5"/>
  <c r="J1908" i="5"/>
  <c r="J1912" i="5"/>
  <c r="J1916"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T1929" i="5"/>
  <c r="S1929"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S2062"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2032" i="5"/>
  <c r="R2053" i="5"/>
  <c r="R206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X2271" i="5"/>
  <c r="F2271" i="5"/>
  <c r="J2271" i="5"/>
  <c r="R2271" i="5"/>
  <c r="I2271" i="5"/>
  <c r="H2271" i="5"/>
  <c r="I2316" i="5"/>
  <c r="H2316" i="5"/>
  <c r="R2316" i="5"/>
  <c r="J2316" i="5"/>
  <c r="F2316" i="5"/>
  <c r="J2371" i="5"/>
  <c r="R2371" i="5"/>
  <c r="I2371" i="5"/>
  <c r="H2371" i="5"/>
  <c r="F2371" i="5"/>
  <c r="X2371" i="5"/>
  <c r="R2117" i="5"/>
  <c r="F2126" i="5"/>
  <c r="R2129" i="5"/>
  <c r="J2129" i="5"/>
  <c r="R2132" i="5"/>
  <c r="J2132" i="5"/>
  <c r="I2132" i="5"/>
  <c r="H2132" i="5"/>
  <c r="S2135" i="5"/>
  <c r="H2141" i="5"/>
  <c r="H2142" i="5"/>
  <c r="F2146" i="5"/>
  <c r="T2150" i="5"/>
  <c r="S2150" i="5"/>
  <c r="S2167" i="5"/>
  <c r="H2174" i="5"/>
  <c r="H2178" i="5"/>
  <c r="F2178" i="5"/>
  <c r="S2179" i="5"/>
  <c r="X2191"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T2158" i="5"/>
  <c r="S2158" i="5"/>
  <c r="AB2163" i="5"/>
  <c r="AB2168"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T2134" i="5"/>
  <c r="S2134" i="5"/>
  <c r="AB2139" i="5"/>
  <c r="AB2144" i="5"/>
  <c r="R2145" i="5"/>
  <c r="J2145" i="5"/>
  <c r="F2162" i="5"/>
  <c r="T2166" i="5"/>
  <c r="S2166" i="5"/>
  <c r="AB2171" i="5"/>
  <c r="AB2176" i="5"/>
  <c r="AB2179" i="5"/>
  <c r="H2186" i="5"/>
  <c r="F2186" i="5"/>
  <c r="H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AB2276" i="5"/>
  <c r="T2276" i="5"/>
  <c r="S2276" i="5"/>
  <c r="R2285" i="5"/>
  <c r="J2285" i="5"/>
  <c r="I2285" i="5"/>
  <c r="H2285" i="5"/>
  <c r="F2285" i="5"/>
  <c r="J2177" i="5"/>
  <c r="J2185" i="5"/>
  <c r="J2189" i="5"/>
  <c r="AB2199" i="5"/>
  <c r="T2199" i="5"/>
  <c r="X2199" i="5"/>
  <c r="AB2207" i="5"/>
  <c r="T2207" i="5"/>
  <c r="H2207" i="5"/>
  <c r="X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X2291"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S2388" i="5"/>
  <c r="T2388" i="5"/>
  <c r="S2268" i="5"/>
  <c r="S2275" i="5"/>
  <c r="S2282" i="5"/>
  <c r="T2287" i="5"/>
  <c r="R2302" i="5"/>
  <c r="H2302" i="5"/>
  <c r="H2313" i="5"/>
  <c r="F2314" i="5"/>
  <c r="AB2340" i="5"/>
  <c r="T2340" i="5"/>
  <c r="S2340" i="5"/>
  <c r="AB2343" i="5"/>
  <c r="T2366" i="5"/>
  <c r="AB2383" i="5"/>
  <c r="S2383" i="5"/>
  <c r="T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X2379"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F2390" i="5"/>
  <c r="AB2432" i="5"/>
  <c r="F2456" i="5"/>
  <c r="H2482" i="5"/>
  <c r="I2482" i="5"/>
  <c r="F2482" i="5"/>
  <c r="R2482" i="5"/>
  <c r="J2482" i="5"/>
  <c r="AB2391" i="5"/>
  <c r="T2391" i="5"/>
  <c r="AB2412" i="5"/>
  <c r="AB2419" i="5"/>
  <c r="T241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F52" i="6" s="1"/>
  <c r="H52" i="6" s="1"/>
  <c r="D52" i="6" s="1"/>
  <c r="F2442" i="5"/>
  <c r="J2442" i="5"/>
  <c r="I2442" i="5"/>
  <c r="H2442" i="5"/>
  <c r="AB2460" i="5"/>
  <c r="F2497" i="5"/>
  <c r="R2497" i="5"/>
  <c r="J2497" i="5"/>
  <c r="I2497" i="5"/>
  <c r="H2497" i="5"/>
  <c r="T2501" i="5"/>
  <c r="S2501" i="5"/>
  <c r="F64" i="6"/>
  <c r="G5" i="6"/>
  <c r="H5" i="6" s="1"/>
  <c r="H6" i="6"/>
  <c r="D6" i="6" s="1"/>
  <c r="H2464" i="5"/>
  <c r="J2472" i="5"/>
  <c r="I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G17" i="6"/>
  <c r="H17" i="6" s="1"/>
  <c r="AB2443" i="5"/>
  <c r="S2443" i="5"/>
  <c r="S2450" i="5"/>
  <c r="S2452" i="5"/>
  <c r="J2461" i="5"/>
  <c r="J2469" i="5"/>
  <c r="T2495" i="5"/>
  <c r="S2495" i="5"/>
  <c r="T2499" i="5"/>
  <c r="S2499" i="5"/>
  <c r="T2503" i="5"/>
  <c r="S2503" i="5"/>
  <c r="G15" i="6"/>
  <c r="H15" i="6"/>
  <c r="D15" i="6" s="1"/>
  <c r="B20" i="6"/>
  <c r="F25" i="6" s="1"/>
  <c r="AB2447" i="5"/>
  <c r="S2447" i="5"/>
  <c r="F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T2504" i="5"/>
  <c r="B21" i="6"/>
  <c r="B51" i="6"/>
  <c r="G51" i="6" s="1"/>
  <c r="G16" i="6"/>
  <c r="H16" i="6"/>
  <c r="A38" i="2"/>
  <c r="J4" i="5"/>
  <c r="B41" i="4"/>
  <c r="B65" i="4" s="1"/>
  <c r="A4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56" i="1"/>
  <c r="F4" i="8"/>
  <c r="H4" i="8"/>
  <c r="I4" i="8"/>
  <c r="C4" i="8"/>
  <c r="E4" i="8"/>
  <c r="C16" i="5" s="1"/>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R2165" i="5"/>
  <c r="I1967" i="5"/>
  <c r="J2069" i="5"/>
  <c r="I2069" i="5"/>
  <c r="J1967" i="5"/>
  <c r="I987" i="5"/>
  <c r="H650" i="5"/>
  <c r="R2044" i="5"/>
  <c r="R1967" i="5"/>
  <c r="F290" i="5"/>
  <c r="H987" i="5"/>
  <c r="X1967" i="5"/>
  <c r="H1959" i="5"/>
  <c r="R987" i="5"/>
  <c r="R2069" i="5"/>
  <c r="I1959" i="5"/>
  <c r="H2069" i="5"/>
  <c r="J1959" i="5"/>
  <c r="R1959" i="5"/>
  <c r="I678" i="5"/>
  <c r="H678" i="5"/>
  <c r="J987" i="5"/>
  <c r="S606" i="5"/>
  <c r="S610" i="5"/>
  <c r="X363" i="5"/>
  <c r="X347" i="5"/>
  <c r="X186" i="5"/>
  <c r="S598" i="5"/>
  <c r="X542" i="5"/>
  <c r="X37" i="5"/>
  <c r="X503" i="5"/>
  <c r="X121" i="5"/>
  <c r="X323" i="5"/>
  <c r="X483" i="5"/>
  <c r="X310" i="5"/>
  <c r="X482" i="5"/>
  <c r="X555" i="5"/>
  <c r="X535" i="5"/>
  <c r="X230" i="5"/>
  <c r="X387" i="5"/>
  <c r="X546" i="5"/>
  <c r="X559" i="5"/>
  <c r="S532" i="5"/>
  <c r="S356" i="5"/>
  <c r="X318" i="5"/>
  <c r="X98" i="5"/>
  <c r="X174" i="5"/>
  <c r="X353" i="5"/>
  <c r="S343" i="5"/>
  <c r="X158" i="5"/>
  <c r="X331" i="5"/>
  <c r="X82" i="5"/>
  <c r="X451" i="5"/>
  <c r="X335" i="5"/>
  <c r="X282" i="5"/>
  <c r="X138" i="5"/>
  <c r="X182" i="5"/>
  <c r="X46" i="5"/>
  <c r="X315" i="5"/>
  <c r="S315" i="5"/>
  <c r="X96" i="5"/>
  <c r="X22" i="5"/>
  <c r="X327" i="5"/>
  <c r="X311" i="5"/>
  <c r="X54" i="5"/>
  <c r="S357" i="5"/>
  <c r="X383" i="5"/>
  <c r="S383" i="5"/>
  <c r="X313" i="5"/>
  <c r="X92" i="5"/>
  <c r="X319" i="5"/>
  <c r="X285" i="5"/>
  <c r="B32" i="6"/>
  <c r="X2318"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T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859" i="5"/>
  <c r="R1086" i="5"/>
  <c r="I836" i="5"/>
  <c r="H596" i="5"/>
  <c r="R415" i="5"/>
  <c r="J447" i="5"/>
  <c r="J395" i="5"/>
  <c r="F2480" i="5"/>
  <c r="J2164" i="5"/>
  <c r="R1653" i="5"/>
  <c r="J1653" i="5"/>
  <c r="F1508" i="5"/>
  <c r="F1222" i="5"/>
  <c r="H1297" i="5"/>
  <c r="F836" i="5"/>
  <c r="R836" i="5"/>
  <c r="R395" i="5"/>
  <c r="I496" i="5"/>
  <c r="F1233" i="5"/>
  <c r="X1900" i="5"/>
  <c r="J1725" i="5"/>
  <c r="H1716" i="5"/>
  <c r="F1403" i="5"/>
  <c r="X1329" i="5"/>
  <c r="I1095" i="5"/>
  <c r="X971" i="5"/>
  <c r="X1633" i="5"/>
  <c r="R808" i="5"/>
  <c r="J239" i="5"/>
  <c r="J2133" i="5"/>
  <c r="J2161" i="5"/>
  <c r="X1919" i="5"/>
  <c r="I1716" i="5"/>
  <c r="H1426" i="5"/>
  <c r="H1329" i="5"/>
  <c r="I608" i="5"/>
  <c r="F808" i="5"/>
  <c r="J314" i="5"/>
  <c r="T314" i="5"/>
  <c r="H239" i="5"/>
  <c r="R2133" i="5"/>
  <c r="R2161" i="5"/>
  <c r="F1919" i="5"/>
  <c r="J1716" i="5"/>
  <c r="X1403"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X1688" i="5"/>
  <c r="H1652" i="5"/>
  <c r="I1644" i="5"/>
  <c r="H942" i="5"/>
  <c r="I720" i="5"/>
  <c r="R2181" i="5"/>
  <c r="I2164" i="5"/>
  <c r="X2092" i="5"/>
  <c r="R1668" i="5"/>
  <c r="F1708" i="5"/>
  <c r="I1652" i="5"/>
  <c r="J1644" i="5"/>
  <c r="X942" i="5"/>
  <c r="X767" i="5"/>
  <c r="H391" i="5"/>
  <c r="J720" i="5"/>
  <c r="J2454" i="5"/>
  <c r="F2215" i="5"/>
  <c r="X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I2116" i="5"/>
  <c r="R1774" i="5"/>
  <c r="R1140" i="5"/>
  <c r="H869" i="5"/>
  <c r="X852" i="5"/>
  <c r="R754" i="5"/>
  <c r="J439" i="5"/>
  <c r="J411" i="5"/>
  <c r="J293" i="5"/>
  <c r="H277" i="5"/>
  <c r="J2116" i="5"/>
  <c r="I1855" i="5"/>
  <c r="H1774" i="5"/>
  <c r="H1811"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87" i="5"/>
  <c r="I2417" i="5"/>
  <c r="H1842" i="5"/>
  <c r="R1855" i="5"/>
  <c r="X1811" i="5"/>
  <c r="H1317" i="5"/>
  <c r="I979" i="5"/>
  <c r="F888" i="5"/>
  <c r="R730" i="5"/>
  <c r="X738"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T87" i="5"/>
  <c r="B41" i="6"/>
  <c r="G41" i="6" s="1"/>
  <c r="B31" i="6"/>
  <c r="G31" i="6"/>
  <c r="J306" i="5"/>
  <c r="J2417" i="5"/>
  <c r="J2160" i="5"/>
  <c r="F1876" i="5"/>
  <c r="X1801" i="5"/>
  <c r="R1770" i="5"/>
  <c r="R1700" i="5"/>
  <c r="X1577"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X2301"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X634"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940" i="5"/>
  <c r="X1867"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T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X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X1015"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X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983" i="5"/>
  <c r="J983" i="5"/>
  <c r="H983" i="5"/>
  <c r="F983" i="5"/>
  <c r="H766" i="5"/>
  <c r="J766" i="5"/>
  <c r="I766" i="5"/>
  <c r="F766" i="5"/>
  <c r="H496" i="5"/>
  <c r="F496" i="5"/>
  <c r="R496" i="5"/>
  <c r="J496" i="5"/>
  <c r="H303" i="5"/>
  <c r="I431" i="5"/>
  <c r="F431" i="5"/>
  <c r="I427" i="5"/>
  <c r="F427" i="5"/>
  <c r="F26" i="6"/>
  <c r="F67" i="6" s="1"/>
  <c r="B52" i="6"/>
  <c r="G52" i="6"/>
  <c r="B37" i="6"/>
  <c r="G37" i="6" s="1"/>
  <c r="B42" i="6"/>
  <c r="G42" i="6"/>
  <c r="B25" i="6"/>
  <c r="G25" i="6" s="1"/>
  <c r="G32" i="6"/>
  <c r="F2426" i="5"/>
  <c r="R2426" i="5"/>
  <c r="J2426" i="5"/>
  <c r="I2426" i="5"/>
  <c r="H2426" i="5"/>
  <c r="F2446" i="5"/>
  <c r="H2446" i="5"/>
  <c r="J2446" i="5"/>
  <c r="I2446" i="5"/>
  <c r="R2446" i="5"/>
  <c r="G22" i="6"/>
  <c r="H22" i="6" s="1"/>
  <c r="D22" i="6" s="1"/>
  <c r="B47" i="6"/>
  <c r="G47" i="6" s="1"/>
  <c r="J2504" i="5"/>
  <c r="I2504" i="5"/>
  <c r="H2504" i="5"/>
  <c r="R2504" i="5"/>
  <c r="F2504" i="5"/>
  <c r="F2434" i="5"/>
  <c r="R2434" i="5"/>
  <c r="J2434" i="5"/>
  <c r="I2434" i="5"/>
  <c r="H2434" i="5"/>
  <c r="H2459" i="5"/>
  <c r="R2459" i="5"/>
  <c r="J2459" i="5"/>
  <c r="I2459" i="5"/>
  <c r="F2459" i="5"/>
  <c r="X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J2179" i="5"/>
  <c r="I2179" i="5"/>
  <c r="H2179" i="5"/>
  <c r="F2179" i="5"/>
  <c r="R2179" i="5"/>
  <c r="X2179" i="5"/>
  <c r="F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X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I1346" i="5"/>
  <c r="H1346" i="5"/>
  <c r="J1346" i="5"/>
  <c r="F1346" i="5"/>
  <c r="H1476" i="5"/>
  <c r="F1476" i="5"/>
  <c r="X1476" i="5"/>
  <c r="J1476" i="5"/>
  <c r="I1476" i="5"/>
  <c r="R1476" i="5"/>
  <c r="F1394" i="5"/>
  <c r="R1394" i="5"/>
  <c r="I1394" i="5"/>
  <c r="H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X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R1016" i="5"/>
  <c r="I1016" i="5"/>
  <c r="J1016" i="5"/>
  <c r="R1137" i="5"/>
  <c r="J1137" i="5"/>
  <c r="I1137" i="5"/>
  <c r="H1137" i="5"/>
  <c r="F1137" i="5"/>
  <c r="F1162" i="5"/>
  <c r="R1162" i="5"/>
  <c r="J1162" i="5"/>
  <c r="I1162" i="5"/>
  <c r="H1162" i="5"/>
  <c r="H1120" i="5"/>
  <c r="F1120" i="5"/>
  <c r="X1120" i="5"/>
  <c r="R1120" i="5"/>
  <c r="I1120" i="5"/>
  <c r="J1120" i="5"/>
  <c r="H1056" i="5"/>
  <c r="F1056" i="5"/>
  <c r="R1056" i="5"/>
  <c r="I1056" i="5"/>
  <c r="J1056" i="5"/>
  <c r="H992" i="5"/>
  <c r="F992" i="5"/>
  <c r="X992" i="5"/>
  <c r="R992" i="5"/>
  <c r="J992" i="5"/>
  <c r="I992" i="5"/>
  <c r="F1238" i="5"/>
  <c r="X1238" i="5"/>
  <c r="R1238" i="5"/>
  <c r="J1238" i="5"/>
  <c r="H1238" i="5"/>
  <c r="I1238" i="5"/>
  <c r="H988" i="5"/>
  <c r="F988" i="5"/>
  <c r="X988" i="5"/>
  <c r="R988" i="5"/>
  <c r="J988" i="5"/>
  <c r="I988" i="5"/>
  <c r="H1116" i="5"/>
  <c r="F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c r="H26" i="6" s="1"/>
  <c r="G21" i="6"/>
  <c r="H21" i="6" s="1"/>
  <c r="B36" i="6"/>
  <c r="G36" i="6" s="1"/>
  <c r="H2439" i="5"/>
  <c r="F2439" i="5"/>
  <c r="X2439" i="5"/>
  <c r="R2439" i="5"/>
  <c r="J2439" i="5"/>
  <c r="I2439" i="5"/>
  <c r="F2414" i="5"/>
  <c r="X2414" i="5"/>
  <c r="R2414" i="5"/>
  <c r="J2414" i="5"/>
  <c r="I2414" i="5"/>
  <c r="H2414" i="5"/>
  <c r="J2448" i="5"/>
  <c r="F2448" i="5"/>
  <c r="I2448" i="5"/>
  <c r="H2448" i="5"/>
  <c r="R2448" i="5"/>
  <c r="B27" i="6"/>
  <c r="G27" i="6"/>
  <c r="I2427" i="5"/>
  <c r="H2427" i="5"/>
  <c r="F2427" i="5"/>
  <c r="X2427" i="5"/>
  <c r="R2427" i="5"/>
  <c r="J2427" i="5"/>
  <c r="J2378" i="5"/>
  <c r="H2378" i="5"/>
  <c r="F2378" i="5"/>
  <c r="R2378" i="5"/>
  <c r="I2378" i="5"/>
  <c r="F2287" i="5"/>
  <c r="R2287" i="5"/>
  <c r="I2287" i="5"/>
  <c r="J2287" i="5"/>
  <c r="H2287" i="5"/>
  <c r="X2287" i="5"/>
  <c r="J2192" i="5"/>
  <c r="R2192" i="5"/>
  <c r="I2192" i="5"/>
  <c r="H2192" i="5"/>
  <c r="F2192" i="5"/>
  <c r="I2135" i="5"/>
  <c r="H2135" i="5"/>
  <c r="F2135" i="5"/>
  <c r="R2135" i="5"/>
  <c r="X2135" i="5"/>
  <c r="J2135" i="5"/>
  <c r="H2266" i="5"/>
  <c r="F2266" i="5"/>
  <c r="R2266" i="5"/>
  <c r="J2266" i="5"/>
  <c r="I2266" i="5"/>
  <c r="F2222" i="5"/>
  <c r="R2222" i="5"/>
  <c r="J2222" i="5"/>
  <c r="I2222" i="5"/>
  <c r="H2222" i="5"/>
  <c r="X2222" i="5"/>
  <c r="R2172" i="5"/>
  <c r="J2172" i="5"/>
  <c r="I2172" i="5"/>
  <c r="H2172" i="5"/>
  <c r="F2172" i="5"/>
  <c r="H2114" i="5"/>
  <c r="F2114" i="5"/>
  <c r="X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X1966" i="5"/>
  <c r="I1861" i="5"/>
  <c r="H1861" i="5"/>
  <c r="F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X1880" i="5"/>
  <c r="J1880" i="5"/>
  <c r="R1880" i="5"/>
  <c r="I1880" i="5"/>
  <c r="H1880" i="5"/>
  <c r="F1880" i="5"/>
  <c r="H1763" i="5"/>
  <c r="F1763" i="5"/>
  <c r="X1763" i="5"/>
  <c r="R1763" i="5"/>
  <c r="I1763" i="5"/>
  <c r="J1763" i="5"/>
  <c r="R1745" i="5"/>
  <c r="H1745" i="5"/>
  <c r="F1745" i="5"/>
  <c r="J1745" i="5"/>
  <c r="I1745" i="5"/>
  <c r="I1722" i="5"/>
  <c r="H1722" i="5"/>
  <c r="F1722" i="5"/>
  <c r="J1722" i="5"/>
  <c r="R1722" i="5"/>
  <c r="I1706" i="5"/>
  <c r="H1706" i="5"/>
  <c r="F1706" i="5"/>
  <c r="X1706" i="5"/>
  <c r="R1706" i="5"/>
  <c r="J1706" i="5"/>
  <c r="I1690" i="5"/>
  <c r="H1690" i="5"/>
  <c r="F1690" i="5"/>
  <c r="R1690" i="5"/>
  <c r="J1690" i="5"/>
  <c r="I1674" i="5"/>
  <c r="H1674" i="5"/>
  <c r="F1674" i="5"/>
  <c r="X1674" i="5"/>
  <c r="R1674" i="5"/>
  <c r="J1674" i="5"/>
  <c r="I1658" i="5"/>
  <c r="H1658" i="5"/>
  <c r="F1658" i="5"/>
  <c r="R1658" i="5"/>
  <c r="J1658" i="5"/>
  <c r="I1642" i="5"/>
  <c r="H1642" i="5"/>
  <c r="F1642" i="5"/>
  <c r="X1642" i="5"/>
  <c r="R1642" i="5"/>
  <c r="J1642" i="5"/>
  <c r="H1626" i="5"/>
  <c r="F1626" i="5"/>
  <c r="R1626" i="5"/>
  <c r="J1626" i="5"/>
  <c r="I1626" i="5"/>
  <c r="F1610" i="5"/>
  <c r="R1610" i="5"/>
  <c r="J1610" i="5"/>
  <c r="I1610" i="5"/>
  <c r="H1610" i="5"/>
  <c r="F1594" i="5"/>
  <c r="X1594" i="5"/>
  <c r="R1594" i="5"/>
  <c r="J1594" i="5"/>
  <c r="I1594" i="5"/>
  <c r="H1594" i="5"/>
  <c r="F1578" i="5"/>
  <c r="R1578" i="5"/>
  <c r="J1578" i="5"/>
  <c r="I1578" i="5"/>
  <c r="H1578" i="5"/>
  <c r="F1562" i="5"/>
  <c r="X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J1338" i="5"/>
  <c r="I1338" i="5"/>
  <c r="R1572" i="5"/>
  <c r="J1572" i="5"/>
  <c r="I1572" i="5"/>
  <c r="H1572" i="5"/>
  <c r="F1572" i="5"/>
  <c r="X1572" i="5"/>
  <c r="R1360" i="5"/>
  <c r="J1360" i="5"/>
  <c r="H1360" i="5"/>
  <c r="F1360" i="5"/>
  <c r="I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R1330" i="5"/>
  <c r="J1330" i="5"/>
  <c r="I1330" i="5"/>
  <c r="H1330" i="5"/>
  <c r="F1322" i="5"/>
  <c r="X1322" i="5"/>
  <c r="R1322" i="5"/>
  <c r="J1322" i="5"/>
  <c r="I1322" i="5"/>
  <c r="H1322" i="5"/>
  <c r="F1314" i="5"/>
  <c r="R1314" i="5"/>
  <c r="J1314" i="5"/>
  <c r="I1314" i="5"/>
  <c r="H1314" i="5"/>
  <c r="F1306" i="5"/>
  <c r="X1306" i="5"/>
  <c r="R1306" i="5"/>
  <c r="J1306" i="5"/>
  <c r="I1306" i="5"/>
  <c r="H1306" i="5"/>
  <c r="F1298" i="5"/>
  <c r="R1298" i="5"/>
  <c r="J1298" i="5"/>
  <c r="I1298" i="5"/>
  <c r="H1298" i="5"/>
  <c r="F1290" i="5"/>
  <c r="X1290" i="5"/>
  <c r="R1290" i="5"/>
  <c r="J1290" i="5"/>
  <c r="I1290" i="5"/>
  <c r="H1290" i="5"/>
  <c r="F1282" i="5"/>
  <c r="R1282" i="5"/>
  <c r="J1282" i="5"/>
  <c r="I1282" i="5"/>
  <c r="H1282" i="5"/>
  <c r="F1274" i="5"/>
  <c r="X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X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X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J1202" i="5"/>
  <c r="I1202" i="5"/>
  <c r="H1202" i="5"/>
  <c r="R1202" i="5"/>
  <c r="H1128" i="5"/>
  <c r="F1128" i="5"/>
  <c r="R1128" i="5"/>
  <c r="J1128" i="5"/>
  <c r="I1128" i="5"/>
  <c r="H1096" i="5"/>
  <c r="F1096" i="5"/>
  <c r="X1096" i="5"/>
  <c r="R1096" i="5"/>
  <c r="J1096" i="5"/>
  <c r="I1096" i="5"/>
  <c r="H1064" i="5"/>
  <c r="F1064" i="5"/>
  <c r="R1064" i="5"/>
  <c r="J1064" i="5"/>
  <c r="I1064" i="5"/>
  <c r="R1588" i="5"/>
  <c r="J1588" i="5"/>
  <c r="I1588" i="5"/>
  <c r="H1588" i="5"/>
  <c r="F1588" i="5"/>
  <c r="R1384" i="5"/>
  <c r="J1384" i="5"/>
  <c r="H1384" i="5"/>
  <c r="F1384" i="5"/>
  <c r="X1384" i="5"/>
  <c r="I1384" i="5"/>
  <c r="X927" i="5"/>
  <c r="R927" i="5"/>
  <c r="I927" i="5"/>
  <c r="H927" i="5"/>
  <c r="F927" i="5"/>
  <c r="J927" i="5"/>
  <c r="H1195" i="5"/>
  <c r="J1195" i="5"/>
  <c r="I1195" i="5"/>
  <c r="F1195" i="5"/>
  <c r="X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R964" i="5"/>
  <c r="I964" i="5"/>
  <c r="H964" i="5"/>
  <c r="J964" i="5"/>
  <c r="F960" i="5"/>
  <c r="X960" i="5"/>
  <c r="R960" i="5"/>
  <c r="H960" i="5"/>
  <c r="J960" i="5"/>
  <c r="I960"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1" i="6"/>
  <c r="F46" i="6"/>
  <c r="F41" i="6"/>
  <c r="F51" i="6"/>
  <c r="H51" i="6" s="1"/>
  <c r="D51" i="6" s="1"/>
  <c r="J2479" i="5"/>
  <c r="I2479" i="5"/>
  <c r="X2479" i="5"/>
  <c r="R2479" i="5"/>
  <c r="H2479" i="5"/>
  <c r="F2479" i="5"/>
  <c r="F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F2398" i="5"/>
  <c r="R2398" i="5"/>
  <c r="J2398" i="5"/>
  <c r="I2398" i="5"/>
  <c r="H2398" i="5"/>
  <c r="J2370" i="5"/>
  <c r="H2370" i="5"/>
  <c r="F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R2006" i="5"/>
  <c r="J2006" i="5"/>
  <c r="I2006" i="5"/>
  <c r="H2006" i="5"/>
  <c r="F2006" i="5"/>
  <c r="F1868" i="5"/>
  <c r="R1868" i="5"/>
  <c r="J1868" i="5"/>
  <c r="I1868" i="5"/>
  <c r="H1868" i="5"/>
  <c r="R1986" i="5"/>
  <c r="J1986" i="5"/>
  <c r="I1986" i="5"/>
  <c r="H1986" i="5"/>
  <c r="F1986" i="5"/>
  <c r="X1986" i="5"/>
  <c r="R1954" i="5"/>
  <c r="I1954" i="5"/>
  <c r="H1954" i="5"/>
  <c r="F1954" i="5"/>
  <c r="J1954" i="5"/>
  <c r="I1817" i="5"/>
  <c r="R1817" i="5"/>
  <c r="J1817" i="5"/>
  <c r="H1817" i="5"/>
  <c r="F1817" i="5"/>
  <c r="H1799" i="5"/>
  <c r="F1799" i="5"/>
  <c r="X1799" i="5"/>
  <c r="R1799" i="5"/>
  <c r="J1799" i="5"/>
  <c r="I1799" i="5"/>
  <c r="I1950" i="5"/>
  <c r="H1950" i="5"/>
  <c r="F1950" i="5"/>
  <c r="R1950" i="5"/>
  <c r="J1950" i="5"/>
  <c r="I1938" i="5"/>
  <c r="H1938" i="5"/>
  <c r="F1938" i="5"/>
  <c r="R1938" i="5"/>
  <c r="J1938"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X1651" i="5"/>
  <c r="J1409" i="5"/>
  <c r="I1409" i="5"/>
  <c r="X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X1226" i="5"/>
  <c r="R1226" i="5"/>
  <c r="J1226" i="5"/>
  <c r="I1226" i="5"/>
  <c r="H1226" i="5"/>
  <c r="H1088" i="5"/>
  <c r="F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X859"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H2127" i="5"/>
  <c r="F2127" i="5"/>
  <c r="J2127" i="5"/>
  <c r="I2127" i="5"/>
  <c r="X2127" i="5"/>
  <c r="R2127" i="5"/>
  <c r="F2102" i="5"/>
  <c r="I2102" i="5"/>
  <c r="H2102" i="5"/>
  <c r="J2102" i="5"/>
  <c r="R2102" i="5"/>
  <c r="R1994" i="5"/>
  <c r="J1994" i="5"/>
  <c r="I1994" i="5"/>
  <c r="H1994" i="5"/>
  <c r="F1994" i="5"/>
  <c r="X1994" i="5"/>
  <c r="I1865" i="5"/>
  <c r="H1865" i="5"/>
  <c r="F1865" i="5"/>
  <c r="R1865" i="5"/>
  <c r="J1865" i="5"/>
  <c r="I1942" i="5"/>
  <c r="H1942" i="5"/>
  <c r="F1942" i="5"/>
  <c r="R1942" i="5"/>
  <c r="J1942" i="5"/>
  <c r="R2022" i="5"/>
  <c r="J2022" i="5"/>
  <c r="I2022" i="5"/>
  <c r="H2022" i="5"/>
  <c r="F2022"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R1804" i="5"/>
  <c r="J1800" i="5"/>
  <c r="I1800" i="5"/>
  <c r="H1800" i="5"/>
  <c r="F1800" i="5"/>
  <c r="X1800" i="5"/>
  <c r="R1800" i="5"/>
  <c r="J1792" i="5"/>
  <c r="I1792" i="5"/>
  <c r="H1792" i="5"/>
  <c r="F1792" i="5"/>
  <c r="R1792" i="5"/>
  <c r="J1784" i="5"/>
  <c r="I1784" i="5"/>
  <c r="H1784" i="5"/>
  <c r="F1784" i="5"/>
  <c r="X1784" i="5"/>
  <c r="R1784" i="5"/>
  <c r="J1776" i="5"/>
  <c r="I1776" i="5"/>
  <c r="H1776" i="5"/>
  <c r="F1776" i="5"/>
  <c r="R1776" i="5"/>
  <c r="I1710" i="5"/>
  <c r="H1710" i="5"/>
  <c r="F1710" i="5"/>
  <c r="R1710" i="5"/>
  <c r="J1710" i="5"/>
  <c r="I1678" i="5"/>
  <c r="H1678" i="5"/>
  <c r="F1678" i="5"/>
  <c r="X1678" i="5"/>
  <c r="R1678" i="5"/>
  <c r="J1678" i="5"/>
  <c r="I1662" i="5"/>
  <c r="H1662" i="5"/>
  <c r="F1662" i="5"/>
  <c r="J1662" i="5"/>
  <c r="R1662" i="5"/>
  <c r="I1630" i="5"/>
  <c r="H1630" i="5"/>
  <c r="F1630" i="5"/>
  <c r="X1630" i="5"/>
  <c r="J1630" i="5"/>
  <c r="R1630" i="5"/>
  <c r="F1598" i="5"/>
  <c r="X1598" i="5"/>
  <c r="R1598" i="5"/>
  <c r="J1598" i="5"/>
  <c r="I1598" i="5"/>
  <c r="H1598" i="5"/>
  <c r="F1566" i="5"/>
  <c r="R1566" i="5"/>
  <c r="J1566" i="5"/>
  <c r="I1566" i="5"/>
  <c r="H1566" i="5"/>
  <c r="R1862" i="5"/>
  <c r="J1862" i="5"/>
  <c r="I1862" i="5"/>
  <c r="H1862" i="5"/>
  <c r="F1862" i="5"/>
  <c r="X1862" i="5"/>
  <c r="J1772" i="5"/>
  <c r="I1772" i="5"/>
  <c r="H1772" i="5"/>
  <c r="F1772" i="5"/>
  <c r="R1772" i="5"/>
  <c r="I1603" i="5"/>
  <c r="H1603" i="5"/>
  <c r="F1603" i="5"/>
  <c r="R1603" i="5"/>
  <c r="J1603" i="5"/>
  <c r="X1603" i="5"/>
  <c r="I1536" i="5"/>
  <c r="H1536" i="5"/>
  <c r="F1536" i="5"/>
  <c r="J1536" i="5"/>
  <c r="R1536" i="5"/>
  <c r="I1391" i="5"/>
  <c r="H1391" i="5"/>
  <c r="X1391" i="5"/>
  <c r="F1391" i="5"/>
  <c r="R1391" i="5"/>
  <c r="J1391" i="5"/>
  <c r="H1203" i="5"/>
  <c r="F1203" i="5"/>
  <c r="X1203" i="5"/>
  <c r="R1203" i="5"/>
  <c r="J1203" i="5"/>
  <c r="I1203" i="5"/>
  <c r="R1376" i="5"/>
  <c r="J1376" i="5"/>
  <c r="I1376" i="5"/>
  <c r="H1376" i="5"/>
  <c r="F1376" i="5"/>
  <c r="F1234" i="5"/>
  <c r="J1234" i="5"/>
  <c r="I1234" i="5"/>
  <c r="H1234" i="5"/>
  <c r="R1234" i="5"/>
  <c r="H1112" i="5"/>
  <c r="F1112" i="5"/>
  <c r="R1112" i="5"/>
  <c r="J1112" i="5"/>
  <c r="I1112" i="5"/>
  <c r="H1080" i="5"/>
  <c r="F1080" i="5"/>
  <c r="X1080" i="5"/>
  <c r="R1080" i="5"/>
  <c r="J1080" i="5"/>
  <c r="I1080" i="5"/>
  <c r="H1048" i="5"/>
  <c r="F1048" i="5"/>
  <c r="R1048" i="5"/>
  <c r="J1048" i="5"/>
  <c r="I1048" i="5"/>
  <c r="H1032" i="5"/>
  <c r="F1032" i="5"/>
  <c r="X1032" i="5"/>
  <c r="R1032" i="5"/>
  <c r="J1032" i="5"/>
  <c r="I1032" i="5"/>
  <c r="R1489" i="5"/>
  <c r="J1489" i="5"/>
  <c r="H1489" i="5"/>
  <c r="F1489" i="5"/>
  <c r="I1489" i="5"/>
  <c r="R916" i="5"/>
  <c r="I916" i="5"/>
  <c r="F916" i="5"/>
  <c r="J916" i="5"/>
  <c r="H916" i="5"/>
  <c r="F956" i="5"/>
  <c r="X956" i="5"/>
  <c r="R956" i="5"/>
  <c r="I956" i="5"/>
  <c r="J956" i="5"/>
  <c r="H956" i="5"/>
  <c r="X871" i="5"/>
  <c r="R871" i="5"/>
  <c r="I871" i="5"/>
  <c r="H871" i="5"/>
  <c r="F871" i="5"/>
  <c r="J871" i="5"/>
  <c r="R874" i="5"/>
  <c r="I874" i="5"/>
  <c r="H874" i="5"/>
  <c r="J874" i="5"/>
  <c r="F874" i="5"/>
  <c r="F853" i="5"/>
  <c r="R853" i="5"/>
  <c r="I853" i="5"/>
  <c r="J853" i="5"/>
  <c r="H853" i="5"/>
  <c r="H818" i="5"/>
  <c r="X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32" i="6"/>
  <c r="H32" i="6" s="1"/>
  <c r="D32" i="6" s="1"/>
  <c r="F47" i="6"/>
  <c r="H47" i="6" s="1"/>
  <c r="D47" i="6" s="1"/>
  <c r="F2323" i="5"/>
  <c r="X2323" i="5"/>
  <c r="J2323" i="5"/>
  <c r="R2323" i="5"/>
  <c r="I2323" i="5"/>
  <c r="H2323" i="5"/>
  <c r="I2300" i="5"/>
  <c r="J2300" i="5"/>
  <c r="H2300" i="5"/>
  <c r="F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R2042" i="5"/>
  <c r="J2042" i="5"/>
  <c r="I2042" i="5"/>
  <c r="H2042" i="5"/>
  <c r="F2042" i="5"/>
  <c r="X2042" i="5"/>
  <c r="R1822" i="5"/>
  <c r="I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X1370" i="5"/>
  <c r="J1473" i="5"/>
  <c r="H1473" i="5"/>
  <c r="F1473" i="5"/>
  <c r="I1473" i="5"/>
  <c r="R1473" i="5"/>
  <c r="H1400" i="5"/>
  <c r="F1400" i="5"/>
  <c r="R1400" i="5"/>
  <c r="J1400" i="5"/>
  <c r="I1400" i="5"/>
  <c r="I1327" i="5"/>
  <c r="H1327" i="5"/>
  <c r="R1327" i="5"/>
  <c r="J1327" i="5"/>
  <c r="F1327" i="5"/>
  <c r="X1327" i="5"/>
  <c r="H1072" i="5"/>
  <c r="F1072" i="5"/>
  <c r="R1072" i="5"/>
  <c r="I1072" i="5"/>
  <c r="J1072" i="5"/>
  <c r="H1008" i="5"/>
  <c r="F1008" i="5"/>
  <c r="X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F2485" i="5"/>
  <c r="X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X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X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R1702" i="5"/>
  <c r="J1702" i="5"/>
  <c r="I1686" i="5"/>
  <c r="H1686" i="5"/>
  <c r="F1686" i="5"/>
  <c r="X1686" i="5"/>
  <c r="J1686" i="5"/>
  <c r="R1686" i="5"/>
  <c r="I1670" i="5"/>
  <c r="H1670" i="5"/>
  <c r="F1670" i="5"/>
  <c r="R1670" i="5"/>
  <c r="J1670" i="5"/>
  <c r="I1654" i="5"/>
  <c r="H1654" i="5"/>
  <c r="F1654" i="5"/>
  <c r="X1654" i="5"/>
  <c r="J1654" i="5"/>
  <c r="R1654" i="5"/>
  <c r="I1638" i="5"/>
  <c r="H1638" i="5"/>
  <c r="F1638" i="5"/>
  <c r="R1638" i="5"/>
  <c r="J1638" i="5"/>
  <c r="F1622" i="5"/>
  <c r="R1622" i="5"/>
  <c r="J1622" i="5"/>
  <c r="I1622" i="5"/>
  <c r="H1622" i="5"/>
  <c r="F1606" i="5"/>
  <c r="X1606" i="5"/>
  <c r="R1606" i="5"/>
  <c r="J1606" i="5"/>
  <c r="I1606" i="5"/>
  <c r="H1606" i="5"/>
  <c r="F1590" i="5"/>
  <c r="R1590" i="5"/>
  <c r="J1590" i="5"/>
  <c r="I1590" i="5"/>
  <c r="H1590" i="5"/>
  <c r="F1574" i="5"/>
  <c r="X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F1180" i="5"/>
  <c r="H996" i="5"/>
  <c r="F996" i="5"/>
  <c r="R996" i="5"/>
  <c r="J996" i="5"/>
  <c r="I996" i="5"/>
  <c r="F952" i="5"/>
  <c r="X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J1516" i="5"/>
  <c r="R1516" i="5"/>
  <c r="F1390" i="5"/>
  <c r="R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F2402" i="5"/>
  <c r="X2402" i="5"/>
  <c r="I2402" i="5"/>
  <c r="H2402" i="5"/>
  <c r="R2402" i="5"/>
  <c r="J2402" i="5"/>
  <c r="H2478" i="5"/>
  <c r="I2478" i="5"/>
  <c r="F2478" i="5"/>
  <c r="R2478" i="5"/>
  <c r="J2478" i="5"/>
  <c r="H2490" i="5"/>
  <c r="F2490" i="5"/>
  <c r="I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X2002"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734"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F1170" i="5"/>
  <c r="X1170" i="5"/>
  <c r="J1170" i="5"/>
  <c r="I1170" i="5"/>
  <c r="H1170" i="5"/>
  <c r="R1170" i="5"/>
  <c r="H1104" i="5"/>
  <c r="F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X898" i="5"/>
  <c r="J898" i="5"/>
  <c r="X903" i="5"/>
  <c r="R903" i="5"/>
  <c r="I903" i="5"/>
  <c r="J903" i="5"/>
  <c r="H903" i="5"/>
  <c r="F903" i="5"/>
  <c r="R886" i="5"/>
  <c r="I886" i="5"/>
  <c r="J886" i="5"/>
  <c r="H886" i="5"/>
  <c r="X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X2377" i="5"/>
  <c r="R2377" i="5"/>
  <c r="H2361" i="5"/>
  <c r="F2361" i="5"/>
  <c r="J2361" i="5"/>
  <c r="I2361" i="5"/>
  <c r="R2361" i="5"/>
  <c r="X2275"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X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R1540" i="5"/>
  <c r="J1540" i="5"/>
  <c r="J1433" i="5"/>
  <c r="I1433" i="5"/>
  <c r="H1433" i="5"/>
  <c r="R1433" i="5"/>
  <c r="F1433" i="5"/>
  <c r="X1433" i="5"/>
  <c r="J1425" i="5"/>
  <c r="I1425" i="5"/>
  <c r="H1425" i="5"/>
  <c r="R1425" i="5"/>
  <c r="F1425" i="5"/>
  <c r="I1595" i="5"/>
  <c r="H1595" i="5"/>
  <c r="F1595" i="5"/>
  <c r="R1595" i="5"/>
  <c r="J1595" i="5"/>
  <c r="X1595" i="5"/>
  <c r="I1563" i="5"/>
  <c r="H1563" i="5"/>
  <c r="F1563" i="5"/>
  <c r="R1563" i="5"/>
  <c r="J1563" i="5"/>
  <c r="X1563" i="5"/>
  <c r="H1472" i="5"/>
  <c r="F1472" i="5"/>
  <c r="I1472" i="5"/>
  <c r="R1472" i="5"/>
  <c r="J1472" i="5"/>
  <c r="H1444" i="5"/>
  <c r="F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X354" i="5"/>
  <c r="S597" i="5"/>
  <c r="X505" i="5"/>
  <c r="X599" i="5"/>
  <c r="S599" i="5"/>
  <c r="X462" i="5"/>
  <c r="X346" i="5"/>
  <c r="X502" i="5"/>
  <c r="X611" i="5"/>
  <c r="S611" i="5"/>
  <c r="X398" i="5"/>
  <c r="X538" i="5"/>
  <c r="S601" i="5"/>
  <c r="X402" i="5"/>
  <c r="X466" i="5"/>
  <c r="X467" i="5"/>
  <c r="X486" i="5"/>
  <c r="X427" i="5"/>
  <c r="X472" i="5"/>
  <c r="X287" i="5"/>
  <c r="X407" i="5"/>
  <c r="X180" i="5"/>
  <c r="X375" i="5"/>
  <c r="X296" i="5"/>
  <c r="X410" i="5"/>
  <c r="X518" i="5"/>
  <c r="X176" i="5"/>
  <c r="X362" i="5"/>
  <c r="X522" i="5"/>
  <c r="X276" i="5"/>
  <c r="X378" i="5"/>
  <c r="X567" i="5"/>
  <c r="X151" i="5"/>
  <c r="X596" i="5"/>
  <c r="X91" i="5"/>
  <c r="X281" i="5"/>
  <c r="X496" i="5"/>
  <c r="X103" i="5"/>
  <c r="X578" i="5"/>
  <c r="X212" i="5"/>
  <c r="X339" i="5"/>
  <c r="X454" i="5"/>
  <c r="X406" i="5"/>
  <c r="X188" i="5"/>
  <c r="X370" i="5"/>
  <c r="X565" i="5"/>
  <c r="X359" i="5"/>
  <c r="X366" i="5"/>
  <c r="X506" i="5"/>
  <c r="X591" i="5"/>
  <c r="X204" i="5"/>
  <c r="X595" i="5"/>
  <c r="X411" i="5"/>
  <c r="X439" i="5"/>
  <c r="X600" i="5"/>
  <c r="S600" i="5"/>
  <c r="X447" i="5"/>
  <c r="X251" i="5"/>
  <c r="X423" i="5"/>
  <c r="X191" i="5"/>
  <c r="X243" i="5"/>
  <c r="X403" i="5"/>
  <c r="X108" i="5"/>
  <c r="X446" i="5"/>
  <c r="X144" i="5"/>
  <c r="X382" i="5"/>
  <c r="S382" i="5"/>
  <c r="X224" i="5"/>
  <c r="X367" i="5"/>
  <c r="X390" i="5"/>
  <c r="X525" i="5"/>
  <c r="X475" i="5"/>
  <c r="X490" i="5"/>
  <c r="X116" i="5"/>
  <c r="X469" i="5"/>
  <c r="X431" i="5"/>
  <c r="X277" i="5"/>
  <c r="X334" i="5"/>
  <c r="X207" i="5"/>
  <c r="X194" i="5"/>
  <c r="X306" i="5"/>
  <c r="X395" i="5"/>
  <c r="X115" i="5"/>
  <c r="S533" i="5"/>
  <c r="X438" i="5"/>
  <c r="X485" i="5"/>
  <c r="X458" i="5"/>
  <c r="X609" i="5"/>
  <c r="X386" i="5"/>
  <c r="X575" i="5"/>
  <c r="X534" i="5"/>
  <c r="X355" i="5"/>
  <c r="S355" i="5"/>
  <c r="X330" i="5"/>
  <c r="X391" i="5"/>
  <c r="X602" i="5"/>
  <c r="S602" i="5"/>
  <c r="X562" i="5"/>
  <c r="X262" i="5"/>
  <c r="X350" i="5"/>
  <c r="X430" i="5"/>
  <c r="X587" i="5"/>
  <c r="X450" i="5"/>
  <c r="X358" i="5"/>
  <c r="X434" i="5"/>
  <c r="X603" i="5"/>
  <c r="S603" i="5"/>
  <c r="X248" i="5"/>
  <c r="X228" i="5"/>
  <c r="X374" i="5"/>
  <c r="X394" i="5"/>
  <c r="S605" i="5"/>
  <c r="X279" i="5"/>
  <c r="X163" i="5"/>
  <c r="X443" i="5"/>
  <c r="X102" i="5"/>
  <c r="X422" i="5"/>
  <c r="X571" i="5"/>
  <c r="X418" i="5"/>
  <c r="X554" i="5"/>
  <c r="X607" i="5"/>
  <c r="S607" i="5"/>
  <c r="X426" i="5"/>
  <c r="X579" i="5"/>
  <c r="X557" i="5"/>
  <c r="X342" i="5"/>
  <c r="X442" i="5"/>
  <c r="X324" i="5"/>
  <c r="X303" i="5"/>
  <c r="X211" i="5"/>
  <c r="X435" i="5"/>
  <c r="X576" i="5"/>
  <c r="X43" i="5"/>
  <c r="X215" i="5"/>
  <c r="X556" i="5"/>
  <c r="X87" i="5"/>
  <c r="X314" i="5"/>
  <c r="S314" i="5"/>
  <c r="X463" i="5"/>
  <c r="X474" i="5"/>
  <c r="X414" i="5"/>
  <c r="X160" i="5"/>
  <c r="X272" i="5"/>
  <c r="X583" i="5"/>
  <c r="X419" i="5"/>
  <c r="X261" i="5"/>
  <c r="X415" i="5"/>
  <c r="X239" i="5"/>
  <c r="X71" i="5"/>
  <c r="X574"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B15" i="5" l="1"/>
  <c r="C8" i="5"/>
  <c r="B12" i="5"/>
  <c r="B16" i="5"/>
  <c r="C9" i="5"/>
  <c r="C11" i="5"/>
  <c r="C13" i="5"/>
  <c r="C15" i="5"/>
  <c r="C17" i="5"/>
  <c r="B9" i="5"/>
  <c r="B13" i="5"/>
  <c r="B17" i="5"/>
  <c r="B10" i="5"/>
  <c r="B14" i="5"/>
  <c r="B11" i="5"/>
  <c r="C14" i="5"/>
  <c r="C12" i="5"/>
  <c r="C10" i="5"/>
  <c r="B8" i="5"/>
  <c r="B7" i="5"/>
  <c r="C7" i="5"/>
  <c r="B6" i="5"/>
  <c r="C6" i="5"/>
  <c r="C5" i="5"/>
  <c r="B5" i="5"/>
  <c r="E4" i="5"/>
  <c r="D4" i="5"/>
  <c r="H31" i="6"/>
  <c r="D31" i="6" s="1"/>
  <c r="F36" i="6"/>
  <c r="H36" i="6" s="1"/>
  <c r="D36" i="6" s="1"/>
  <c r="H46" i="6"/>
  <c r="D46" i="6" s="1"/>
  <c r="H41" i="6"/>
  <c r="D41" i="6" s="1"/>
  <c r="B59" i="4"/>
  <c r="A42" i="6" s="1"/>
  <c r="B45" i="6"/>
  <c r="G45" i="6" s="1"/>
  <c r="B50" i="6"/>
  <c r="G50" i="6" s="1"/>
  <c r="G20" i="6"/>
  <c r="H20" i="6" s="1"/>
  <c r="B35" i="6"/>
  <c r="G35" i="6" s="1"/>
  <c r="B40" i="6"/>
  <c r="G40" i="6" s="1"/>
  <c r="B30" i="6"/>
  <c r="G30" i="6" s="1"/>
  <c r="D17" i="6"/>
  <c r="K68" i="6"/>
  <c r="C17" i="6"/>
  <c r="F68" i="6"/>
  <c r="F42" i="6"/>
  <c r="H42" i="6" s="1"/>
  <c r="D42" i="6" s="1"/>
  <c r="C22" i="6"/>
  <c r="C32" i="6"/>
  <c r="C27" i="6"/>
  <c r="C37" i="6"/>
  <c r="C16" i="6"/>
  <c r="H27" i="6"/>
  <c r="D27" i="6" s="1"/>
  <c r="C52" i="6"/>
  <c r="C42" i="6"/>
  <c r="C47" i="6"/>
  <c r="F37" i="6"/>
  <c r="H37" i="6" s="1"/>
  <c r="D37" i="6" s="1"/>
  <c r="K67" i="6"/>
  <c r="D21" i="6"/>
  <c r="D26" i="6"/>
  <c r="C26" i="6"/>
  <c r="C21" i="6"/>
  <c r="C31" i="6"/>
  <c r="C15" i="6"/>
  <c r="C51" i="6"/>
  <c r="C46" i="6"/>
  <c r="F35" i="6"/>
  <c r="H35" i="6" s="1"/>
  <c r="D35" i="6" s="1"/>
  <c r="F50" i="6"/>
  <c r="H50" i="6" s="1"/>
  <c r="F40" i="6"/>
  <c r="F45" i="6"/>
  <c r="H25" i="6"/>
  <c r="D25" i="6" s="1"/>
  <c r="F66" i="6"/>
  <c r="F30" i="6"/>
  <c r="H30" i="6" s="1"/>
  <c r="D30" i="6" s="1"/>
  <c r="B57" i="4"/>
  <c r="A40" i="6" s="1"/>
  <c r="B39" i="6"/>
  <c r="G39" i="6" s="1"/>
  <c r="F19" i="6"/>
  <c r="B24" i="6"/>
  <c r="G24" i="6" s="1"/>
  <c r="B19" i="6"/>
  <c r="G19" i="6" s="1"/>
  <c r="B34" i="6"/>
  <c r="G34" i="6" s="1"/>
  <c r="D14" i="6"/>
  <c r="H19" i="6"/>
  <c r="D19" i="6" s="1"/>
  <c r="B67" i="4"/>
  <c r="A48" i="6" s="1"/>
  <c r="B83" i="4"/>
  <c r="A59" i="6" s="1"/>
  <c r="B43" i="4"/>
  <c r="A28" i="6" s="1"/>
  <c r="B77" i="4"/>
  <c r="A55" i="6" s="1"/>
  <c r="B61" i="4"/>
  <c r="A43" i="6" s="1"/>
  <c r="B49" i="4"/>
  <c r="A33" i="6" s="1"/>
  <c r="B79" i="4"/>
  <c r="A57" i="6" s="1"/>
  <c r="B89" i="4"/>
  <c r="A63" i="6" s="1"/>
  <c r="B85" i="4"/>
  <c r="A60" i="6" s="1"/>
  <c r="B31" i="4"/>
  <c r="A18" i="6" s="1"/>
  <c r="B87" i="4"/>
  <c r="A62" i="6" s="1"/>
  <c r="B75" i="4"/>
  <c r="A54" i="6" s="1"/>
  <c r="B37" i="4"/>
  <c r="A23" i="6" s="1"/>
  <c r="B81" i="4"/>
  <c r="A58" i="6" s="1"/>
  <c r="B55" i="4"/>
  <c r="A38" i="6" s="1"/>
  <c r="D67" i="4"/>
  <c r="B44" i="6"/>
  <c r="G44" i="6" s="1"/>
  <c r="C19" i="6"/>
  <c r="B70" i="4"/>
  <c r="A51" i="6" s="1"/>
  <c r="B29" i="6"/>
  <c r="G29" i="6" s="1"/>
  <c r="B49" i="6"/>
  <c r="G49" i="6" s="1"/>
  <c r="F24" i="6"/>
  <c r="C14" i="6"/>
  <c r="B63" i="4"/>
  <c r="A45" i="6" s="1"/>
  <c r="B69" i="4"/>
  <c r="A50" i="6" s="1"/>
  <c r="A25" i="6"/>
  <c r="C12" i="6"/>
  <c r="D61" i="4"/>
  <c r="C9" i="6"/>
  <c r="C10" i="6"/>
  <c r="B33" i="4"/>
  <c r="A20" i="6" s="1"/>
  <c r="B64" i="4"/>
  <c r="A46" i="6" s="1"/>
  <c r="C11" i="6"/>
  <c r="A14" i="6"/>
  <c r="C8" i="6"/>
  <c r="C7" i="6"/>
  <c r="C5" i="6"/>
  <c r="D5" i="6"/>
  <c r="B62" i="4"/>
  <c r="A44" i="6" s="1"/>
  <c r="C6" i="6"/>
  <c r="G55" i="4"/>
  <c r="C4" i="6"/>
  <c r="G43" i="4"/>
  <c r="G74" i="4"/>
  <c r="G49" i="4"/>
  <c r="B34" i="4"/>
  <c r="A21" i="6" s="1"/>
  <c r="G67" i="4"/>
  <c r="G31" i="4"/>
  <c r="G37" i="4"/>
  <c r="B53" i="4"/>
  <c r="A37" i="6" s="1"/>
  <c r="B71" i="4"/>
  <c r="A52" i="6" s="1"/>
  <c r="A27" i="6"/>
  <c r="B58" i="4"/>
  <c r="A41" i="6" s="1"/>
  <c r="A26" i="6"/>
  <c r="B68" i="4"/>
  <c r="A49" i="6" s="1"/>
  <c r="B35" i="4"/>
  <c r="A22" i="6" s="1"/>
  <c r="D31" i="4"/>
  <c r="D37" i="4"/>
  <c r="B56" i="4"/>
  <c r="A39" i="6" s="1"/>
  <c r="A24" i="6"/>
  <c r="D49" i="4"/>
  <c r="D74" i="4"/>
  <c r="D55" i="4"/>
  <c r="G64" i="6"/>
  <c r="V10" i="5" l="1"/>
  <c r="G10" i="5" s="1"/>
  <c r="AB14" i="5"/>
  <c r="AB9" i="5"/>
  <c r="V11" i="5"/>
  <c r="G11" i="5" s="1"/>
  <c r="V12" i="5"/>
  <c r="AB10" i="5"/>
  <c r="V17" i="5"/>
  <c r="V9" i="5"/>
  <c r="G9" i="5" s="1"/>
  <c r="AB15" i="5"/>
  <c r="V14" i="5"/>
  <c r="G14" i="5" s="1"/>
  <c r="AB17" i="5"/>
  <c r="V15" i="5"/>
  <c r="AB16" i="5"/>
  <c r="V16" i="5"/>
  <c r="AB11" i="5"/>
  <c r="AB13" i="5"/>
  <c r="V13" i="5"/>
  <c r="AB12" i="5"/>
  <c r="AB8" i="5"/>
  <c r="V8" i="5"/>
  <c r="V7" i="5"/>
  <c r="R7" i="5" s="1"/>
  <c r="F69" i="6"/>
  <c r="C69" i="6" s="1"/>
  <c r="V6" i="5"/>
  <c r="AB7" i="5"/>
  <c r="AB6" i="5"/>
  <c r="AB5" i="5"/>
  <c r="V5" i="5"/>
  <c r="G5" i="5" s="1"/>
  <c r="C35" i="6"/>
  <c r="H45" i="6"/>
  <c r="D45" i="6" s="1"/>
  <c r="C36" i="6"/>
  <c r="C41" i="6"/>
  <c r="D20" i="6"/>
  <c r="K66" i="6"/>
  <c r="C20" i="6"/>
  <c r="C45" i="6"/>
  <c r="H40" i="6"/>
  <c r="C30" i="6"/>
  <c r="C50" i="6"/>
  <c r="D50" i="6"/>
  <c r="C25" i="6"/>
  <c r="F54" i="6"/>
  <c r="F29" i="6"/>
  <c r="H29" i="6" s="1"/>
  <c r="F65" i="6"/>
  <c r="F44" i="6"/>
  <c r="H44" i="6" s="1"/>
  <c r="F34" i="6"/>
  <c r="H34" i="6" s="1"/>
  <c r="F49" i="6"/>
  <c r="H49" i="6" s="1"/>
  <c r="H24" i="6"/>
  <c r="F39" i="6"/>
  <c r="H39" i="6" s="1"/>
  <c r="K65" i="6"/>
  <c r="B64" i="6"/>
  <c r="H64" i="6"/>
  <c r="E17" i="5" l="1"/>
  <c r="R17" i="5"/>
  <c r="H17" i="5"/>
  <c r="F17" i="5"/>
  <c r="I17" i="5"/>
  <c r="J17" i="5"/>
  <c r="E13" i="5"/>
  <c r="H13" i="5"/>
  <c r="R13" i="5"/>
  <c r="I13" i="5"/>
  <c r="J13" i="5"/>
  <c r="F13" i="5"/>
  <c r="E16" i="5"/>
  <c r="H16" i="5"/>
  <c r="J16" i="5"/>
  <c r="R16" i="5"/>
  <c r="F16" i="5"/>
  <c r="I16" i="5"/>
  <c r="G16" i="5"/>
  <c r="E14" i="5"/>
  <c r="J14" i="5"/>
  <c r="H14" i="5"/>
  <c r="R14" i="5"/>
  <c r="I14" i="5"/>
  <c r="F14" i="5"/>
  <c r="G17" i="5"/>
  <c r="E12" i="5"/>
  <c r="J12" i="5"/>
  <c r="R12" i="5"/>
  <c r="F12" i="5"/>
  <c r="I12" i="5"/>
  <c r="H12" i="5"/>
  <c r="E11" i="5"/>
  <c r="J11" i="5"/>
  <c r="F11" i="5"/>
  <c r="H11" i="5"/>
  <c r="I11" i="5"/>
  <c r="R11" i="5"/>
  <c r="E15" i="5"/>
  <c r="H15" i="5"/>
  <c r="J15" i="5"/>
  <c r="I15" i="5"/>
  <c r="F15" i="5"/>
  <c r="R15" i="5"/>
  <c r="G13" i="5"/>
  <c r="G15" i="5"/>
  <c r="E9" i="5"/>
  <c r="I9" i="5"/>
  <c r="F9" i="5"/>
  <c r="R9" i="5"/>
  <c r="H9" i="5"/>
  <c r="J9" i="5"/>
  <c r="G12" i="5"/>
  <c r="E10" i="5"/>
  <c r="I10" i="5"/>
  <c r="F10" i="5"/>
  <c r="R10" i="5"/>
  <c r="J10" i="5"/>
  <c r="H10" i="5"/>
  <c r="J8" i="5"/>
  <c r="F8" i="5"/>
  <c r="I8" i="5"/>
  <c r="R8" i="5"/>
  <c r="E8" i="5"/>
  <c r="H8" i="5"/>
  <c r="G8" i="5"/>
  <c r="G67" i="6"/>
  <c r="H67" i="6" s="1"/>
  <c r="C67" i="6" s="1"/>
  <c r="G7" i="5"/>
  <c r="F7" i="5"/>
  <c r="I7" i="5"/>
  <c r="J7" i="5"/>
  <c r="E7" i="5"/>
  <c r="X7" i="5" s="1"/>
  <c r="R6" i="5"/>
  <c r="J6" i="5"/>
  <c r="E6" i="5"/>
  <c r="X6" i="5" s="1"/>
  <c r="I6" i="5"/>
  <c r="G6" i="5"/>
  <c r="F6" i="5"/>
  <c r="G66" i="6"/>
  <c r="H66" i="6" s="1"/>
  <c r="G65" i="6"/>
  <c r="H65" i="6" s="1"/>
  <c r="G68" i="6"/>
  <c r="H68" i="6" s="1"/>
  <c r="R5" i="5"/>
  <c r="E5" i="5"/>
  <c r="I5" i="5"/>
  <c r="J5" i="5"/>
  <c r="F5" i="5"/>
  <c r="D40" i="6"/>
  <c r="C40" i="6"/>
  <c r="D29" i="6"/>
  <c r="C29" i="6"/>
  <c r="F58" i="6"/>
  <c r="H58" i="6" s="1"/>
  <c r="F63" i="6"/>
  <c r="H63" i="6" s="1"/>
  <c r="F55" i="6"/>
  <c r="F57" i="6"/>
  <c r="H57" i="6" s="1"/>
  <c r="H54" i="6"/>
  <c r="F62" i="6"/>
  <c r="H62" i="6" s="1"/>
  <c r="F60" i="6"/>
  <c r="H60" i="6" s="1"/>
  <c r="F59" i="6"/>
  <c r="H59" i="6" s="1"/>
  <c r="D39" i="6"/>
  <c r="C39" i="6"/>
  <c r="D44" i="6"/>
  <c r="C44" i="6"/>
  <c r="D24" i="6"/>
  <c r="C24" i="6"/>
  <c r="C2" i="6"/>
  <c r="B2" i="6"/>
  <c r="D49" i="6"/>
  <c r="C49" i="6"/>
  <c r="D34" i="6"/>
  <c r="C34" i="6"/>
  <c r="C64" i="6"/>
  <c r="D64" i="6"/>
  <c r="T14" i="5"/>
  <c r="T16" i="5"/>
  <c r="T5" i="5"/>
  <c r="T8" i="5"/>
  <c r="T7" i="5"/>
  <c r="T6" i="5"/>
  <c r="T9" i="5"/>
  <c r="T17" i="5"/>
  <c r="T12" i="5"/>
  <c r="T10" i="5"/>
  <c r="T15" i="5"/>
  <c r="S5" i="5"/>
  <c r="T13" i="5"/>
  <c r="T11" i="5"/>
  <c r="X9" i="5" l="1"/>
  <c r="X15" i="5"/>
  <c r="X14" i="5"/>
  <c r="X10" i="5"/>
  <c r="X12" i="5"/>
  <c r="X13" i="5"/>
  <c r="X11" i="5"/>
  <c r="X16" i="5"/>
  <c r="X17" i="5"/>
  <c r="X8" i="5"/>
  <c r="D67" i="6"/>
  <c r="C66" i="6"/>
  <c r="D66" i="6"/>
  <c r="X5" i="5"/>
  <c r="G69" i="6" a="1"/>
  <c r="G69" i="6" s="1"/>
  <c r="H69" i="6" s="1"/>
  <c r="D68" i="6"/>
  <c r="C68" i="6"/>
  <c r="D54" i="6"/>
  <c r="C54" i="6"/>
  <c r="D58" i="6"/>
  <c r="C58" i="6"/>
  <c r="D59" i="6"/>
  <c r="C59" i="6"/>
  <c r="D57" i="6"/>
  <c r="C57" i="6"/>
  <c r="D65" i="6"/>
  <c r="C65" i="6"/>
  <c r="D60" i="6"/>
  <c r="C60" i="6"/>
  <c r="H55" i="6"/>
  <c r="F56" i="6"/>
  <c r="H56" i="6" s="1"/>
  <c r="D62" i="6"/>
  <c r="C62" i="6"/>
  <c r="D63" i="6"/>
  <c r="C63" i="6"/>
  <c r="S16" i="5"/>
  <c r="S17" i="5"/>
  <c r="S15" i="5"/>
  <c r="S13" i="5"/>
  <c r="S10" i="5"/>
  <c r="S9" i="5"/>
  <c r="S12" i="5"/>
  <c r="S7" i="5"/>
  <c r="S11" i="5"/>
  <c r="S14" i="5"/>
  <c r="S6" i="5"/>
  <c r="S8" i="5"/>
  <c r="H70" i="6" l="1"/>
  <c r="D2" i="6" s="1"/>
  <c r="D56" i="6"/>
  <c r="C56" i="6"/>
  <c r="D55" i="6"/>
  <c r="C55"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<sst xmlns="http://schemas.openxmlformats.org/spreadsheetml/2006/main" count="22201" uniqueCount="15687">
  <si>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</si>
  <si>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</si>
  <si>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</si>
  <si>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</si>
  <si>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</si>
  <si>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</si>
  <si>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</si>
  <si>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</si>
  <si>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</si>
  <si>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</si>
  <si>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</si>
  <si>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</si>
  <si>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</si>
  <si>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</si>
  <si>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</si>
  <si>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</si>
  <si>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</si>
  <si>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</si>
  <si>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</si>
  <si>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</si>
  <si>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</si>
  <si>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</si>
  <si>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</si>
  <si>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</si>
  <si>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</si>
  <si>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</si>
  <si>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</si>
  <si>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</si>
  <si>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</si>
  <si>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</si>
  <si>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</si>
  <si>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</si>
  <si>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</si>
  <si>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</si>
  <si>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</si>
  <si>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</si>
  <si>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</si>
  <si>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</si>
  <si>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</si>
  <si>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</si>
  <si>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</si>
  <si>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</si>
  <si>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</si>
  <si>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</si>
  <si>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</si>
  <si>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</si>
  <si>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</si>
  <si>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</si>
  <si>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</si>
  <si>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</si>
  <si>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</si>
  <si>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</si>
  <si>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</si>
  <si>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</si>
  <si>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</si>
  <si>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</si>
  <si>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</si>
  <si>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</si>
  <si>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</si>
  <si>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</si>
  <si>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</si>
  <si>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</si>
  <si>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</si>
  <si>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</si>
  <si>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</si>
  <si>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</si>
  <si>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</si>
  <si>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</si>
  <si>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</si>
  <si>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</si>
  <si>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</si>
  <si>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</si>
  <si>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</si>
  <si>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</si>
  <si>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</si>
  <si>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</si>
  <si>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</si>
  <si>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</si>
  <si>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</si>
  <si>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</si>
  <si>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</si>
  <si>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</si>
  <si>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</si>
  <si>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</si>
  <si>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</si>
  <si>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</si>
  <si>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</si>
  <si>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</si>
  <si>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</si>
  <si>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</si>
  <si>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</si>
  <si>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</si>
  <si>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</si>
  <si>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</si>
  <si>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</si>
  <si>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</si>
  <si>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</si>
  <si>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</si>
  <si>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</si>
  <si>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</si>
  <si>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</si>
  <si>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</si>
  <si>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</si>
  <si>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</si>
  <si>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</si>
  <si>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</si>
  <si>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</si>
  <si>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</si>
  <si>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</si>
  <si>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</si>
  <si>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</si>
  <si>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</si>
  <si>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</si>
  <si>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</si>
  <si>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</si>
  <si>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</si>
  <si>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</si>
  <si>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</si>
  <si>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</si>
  <si>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</si>
  <si>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</si>
  <si>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</si>
  <si>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</si>
  <si>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</si>
  <si>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</si>
  <si>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</si>
  <si>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</si>
  <si>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</si>
  <si>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</si>
  <si>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</si>
  <si>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</si>
  <si>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</si>
  <si>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</si>
  <si>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</si>
  <si>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</si>
  <si>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</si>
  <si>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</si>
  <si>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</si>
  <si>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</si>
  <si>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</si>
  <si>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</si>
  <si>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</si>
  <si>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</si>
  <si>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</si>
  <si>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</si>
  <si>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</si>
  <si>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</si>
  <si>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</si>
  <si>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</si>
  <si>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</si>
  <si>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</si>
  <si>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</si>
  <si>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</si>
  <si>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</si>
  <si>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</si>
  <si>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</si>
  <si>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</si>
  <si>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</si>
  <si>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</si>
  <si>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</si>
  <si>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</si>
  <si>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</si>
  <si>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</si>
  <si>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</si>
  <si>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</si>
  <si>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</si>
  <si>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</si>
  <si>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</si>
  <si>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</si>
  <si>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</si>
  <si>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</si>
  <si>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</si>
  <si>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</si>
  <si>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</si>
  <si>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</si>
  <si>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</si>
  <si>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</si>
  <si>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</si>
  <si>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</si>
  <si>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</si>
  <si>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</si>
  <si>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</si>
  <si>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</si>
  <si>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</si>
  <si>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</si>
  <si>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</si>
  <si>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</si>
  <si>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</si>
  <si>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</si>
  <si>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</si>
  <si>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</si>
  <si>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</si>
  <si>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</si>
  <si>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</si>
  <si>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</si>
  <si>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</si>
  <si>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</si>
  <si>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</si>
  <si>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</si>
  <si>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</si>
  <si>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</si>
  <si>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</si>
  <si>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</si>
  <si>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</si>
  <si>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</si>
  <si>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</si>
  <si>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</si>
  <si>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</si>
  <si>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</si>
  <si>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</si>
  <si>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</si>
  <si>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</si>
  <si>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</si>
  <si>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</si>
  <si>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</si>
  <si>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</si>
  <si>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</si>
  <si>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</si>
  <si>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</si>
  <si>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</si>
  <si>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</si>
  <si>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</si>
  <si>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</si>
  <si>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</si>
  <si>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</si>
  <si>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</si>
  <si>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</si>
  <si>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</si>
  <si>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</si>
  <si>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</si>
  <si>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</si>
  <si>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</si>
  <si>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</si>
  <si>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</si>
  <si>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</si>
  <si>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</si>
  <si>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</si>
  <si>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</si>
  <si>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</si>
  <si>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</si>
  <si>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</si>
  <si>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</si>
  <si>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</si>
  <si>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</si>
  <si>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</si>
  <si>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</si>
  <si>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</si>
  <si>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</si>
  <si>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</si>
  <si>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</si>
  <si>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</si>
  <si>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</si>
  <si>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</si>
  <si>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</si>
  <si>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</si>
  <si>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</si>
  <si>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</si>
  <si>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</si>
  <si>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</si>
  <si>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</si>
  <si>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</si>
  <si>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</si>
  <si>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</si>
  <si>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</si>
  <si>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</si>
  <si>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</si>
  <si>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</si>
  <si>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</si>
  <si>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</si>
  <si>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</si>
  <si>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</si>
  <si>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</si>
  <si>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</si>
  <si>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</si>
  <si>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</si>
  <si>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</si>
  <si>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</si>
  <si>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</si>
  <si>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</si>
  <si>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</si>
  <si>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</si>
  <si>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</si>
  <si>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</si>
  <si>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</si>
  <si>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</si>
  <si>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</si>
  <si>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</si>
  <si>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</si>
  <si>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</si>
  <si>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</si>
  <si>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</si>
  <si>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</si>
  <si>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</si>
  <si>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</si>
  <si>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</si>
  <si>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</si>
  <si>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</si>
  <si>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</si>
  <si>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</si>
  <si>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</si>
  <si>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</si>
  <si>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</si>
  <si>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</si>
  <si>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</si>
  <si>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</si>
  <si>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</si>
  <si>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</si>
  <si>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</si>
  <si>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</si>
  <si>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</si>
  <si>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</si>
  <si>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</si>
  <si>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</si>
  <si>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</si>
  <si>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</si>
  <si>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</si>
  <si>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</si>
  <si>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</si>
  <si>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</si>
  <si>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</si>
  <si>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</si>
  <si>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</si>
  <si>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</si>
  <si>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</si>
  <si>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</si>
  <si>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</si>
  <si>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</si>
  <si>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</si>
  <si>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</si>
  <si>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</si>
  <si>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</si>
  <si>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</si>
  <si>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</si>
  <si>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</si>
  <si>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</si>
  <si>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</si>
  <si>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</si>
  <si>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</si>
  <si>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</si>
  <si>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</si>
  <si>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</si>
  <si>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</si>
  <si>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</si>
  <si>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</si>
  <si>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</si>
  <si>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</si>
  <si>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</si>
  <si>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</si>
  <si>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</si>
  <si>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</si>
  <si>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</si>
  <si>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</si>
  <si>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</si>
  <si>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</si>
  <si>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</si>
  <si>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</si>
  <si>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</si>
  <si>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</si>
  <si>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</si>
  <si>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</si>
  <si>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</si>
  <si>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</si>
  <si>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</si>
  <si>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</si>
  <si>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</si>
  <si>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</si>
  <si>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</si>
  <si>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</si>
  <si>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</si>
  <si>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</si>
  <si>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</si>
  <si>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</si>
  <si>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</si>
  <si>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</si>
  <si>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</si>
  <si>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</si>
  <si>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</si>
  <si>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</si>
  <si>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</si>
  <si>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</si>
  <si>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</si>
  <si>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</si>
  <si>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</si>
  <si>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</si>
  <si>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</si>
  <si>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</si>
  <si>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</si>
  <si>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</si>
  <si>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</si>
  <si>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</si>
  <si>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</si>
  <si>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</si>
  <si>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</si>
  <si>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</si>
  <si>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</si>
  <si>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</si>
  <si>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</si>
  <si>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</si>
  <si>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</si>
  <si>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</si>
  <si>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</si>
  <si>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</si>
  <si>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</si>
  <si>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</si>
  <si>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</si>
  <si>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</si>
  <si>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</si>
  <si>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</si>
  <si>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</si>
  <si>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</si>
  <si>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</si>
  <si>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</si>
  <si>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</si>
  <si>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</si>
  <si>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</si>
  <si>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</si>
  <si>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</si>
  <si>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</si>
  <si>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</si>
  <si>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</si>
  <si>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</si>
  <si>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</si>
  <si>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</si>
  <si>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</si>
  <si>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</si>
  <si>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</si>
  <si>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</si>
  <si>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</si>
  <si>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</si>
  <si>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</si>
  <si>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</si>
  <si>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</si>
  <si>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</si>
  <si>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</si>
  <si>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</si>
  <si>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</si>
  <si>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</si>
  <si>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</si>
  <si>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</si>
  <si>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</si>
  <si>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</si>
  <si>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</si>
  <si>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</si>
  <si>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</si>
  <si>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</si>
  <si>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</si>
  <si>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</si>
  <si>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</si>
  <si>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</si>
  <si>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</si>
  <si>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</si>
  <si>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</si>
  <si>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</si>
  <si>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</si>
  <si>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</si>
  <si>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</si>
  <si>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</si>
  <si>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</si>
  <si>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</si>
  <si>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</si>
  <si>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</si>
  <si>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</si>
  <si>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</si>
  <si>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</si>
  <si>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</si>
  <si>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</si>
  <si>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</si>
  <si>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</si>
  <si>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</si>
  <si>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</si>
  <si>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</si>
  <si>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</si>
  <si>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</si>
  <si>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</si>
  <si>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</si>
  <si>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</si>
  <si>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</si>
  <si>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</si>
  <si>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</si>
  <si>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</si>
  <si>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</si>
  <si>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</si>
  <si>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</si>
  <si>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</si>
  <si>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</si>
  <si>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</si>
  <si>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</si>
  <si>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</si>
  <si>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</si>
  <si>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</si>
  <si>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</si>
  <si>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</si>
  <si>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</si>
  <si>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</si>
  <si>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</si>
  <si>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</si>
  <si>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</si>
  <si>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</si>
  <si>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</si>
  <si>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</si>
  <si>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</si>
  <si>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</si>
  <si>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</si>
  <si>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</si>
  <si>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</si>
  <si>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</si>
  <si>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</si>
  <si>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</si>
  <si>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</si>
  <si>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</si>
  <si>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</si>
  <si>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</si>
  <si>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</si>
  <si>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</si>
  <si>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</si>
  <si>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</si>
  <si>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</si>
  <si>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</si>
  <si>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</si>
  <si>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</si>
  <si>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</si>
  <si>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</si>
  <si>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</si>
  <si>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</si>
  <si>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</si>
  <si>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</si>
  <si>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</si>
  <si>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</si>
  <si>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</si>
  <si>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</si>
  <si>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</si>
  <si>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</si>
  <si>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</si>
  <si>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</si>
  <si>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</si>
  <si>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</si>
  <si>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</si>
  <si>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</si>
  <si>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</si>
  <si>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</si>
  <si>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</si>
  <si>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</si>
  <si>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</si>
  <si>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</si>
  <si>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</si>
  <si>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</si>
  <si>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</si>
  <si>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</si>
  <si>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</si>
  <si>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</si>
  <si>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</si>
  <si>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</si>
  <si>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</si>
  <si>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</si>
  <si>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</si>
  <si>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</si>
  <si>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</si>
  <si>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</si>
  <si>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</si>
  <si>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</si>
  <si>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</si>
  <si>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</si>
  <si>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</si>
  <si>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</si>
  <si>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</si>
  <si>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</si>
  <si>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</si>
  <si>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</si>
  <si>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</si>
  <si>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</si>
  <si>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</si>
  <si>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</si>
  <si>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</si>
  <si>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</si>
  <si>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</si>
  <si>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</si>
  <si>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</si>
  <si>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</si>
  <si>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</si>
  <si>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</si>
  <si>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</si>
  <si>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</si>
  <si>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</si>
  <si>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</si>
  <si>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</si>
  <si>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</si>
  <si>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</si>
  <si>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</si>
  <si>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</si>
  <si>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</si>
  <si>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</si>
  <si>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</si>
  <si>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</si>
  <si>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</si>
  <si>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</si>
  <si>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</si>
  <si>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</si>
  <si>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</si>
  <si>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</si>
  <si>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</si>
  <si>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</si>
  <si>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</si>
  <si>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</si>
  <si>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</si>
  <si>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</si>
  <si>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</si>
  <si>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</si>
  <si>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</si>
  <si>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</si>
  <si>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</si>
  <si>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</si>
  <si>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</si>
  <si>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</si>
  <si>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</si>
  <si>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</si>
  <si>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</si>
  <si>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</si>
  <si>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</si>
  <si>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</si>
  <si>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</si>
  <si>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</si>
  <si>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</si>
  <si>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</si>
  <si>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</si>
  <si>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</si>
  <si>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</si>
  <si>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</si>
  <si>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</si>
  <si>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</si>
  <si>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</si>
  <si>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</si>
  <si>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</si>
  <si>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</si>
  <si>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</si>
  <si>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</si>
  <si>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</si>
  <si>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</si>
  <si>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</si>
  <si>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</si>
  <si>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</si>
  <si>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</si>
  <si>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</si>
  <si>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</si>
  <si>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</si>
  <si>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</si>
  <si>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</si>
  <si>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</si>
  <si>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</si>
  <si>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</si>
  <si>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</si>
  <si>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</si>
  <si>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</si>
  <si>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</si>
  <si>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</si>
  <si>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</si>
  <si>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</si>
  <si>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</si>
  <si>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</si>
  <si>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</si>
  <si>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</si>
  <si>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</si>
  <si>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</si>
  <si>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</si>
  <si>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</si>
  <si>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</si>
  <si>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</si>
  <si>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</si>
  <si>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</si>
  <si>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</si>
  <si>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</si>
  <si>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</si>
  <si>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</si>
  <si>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</si>
  <si>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</si>
  <si>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</si>
  <si>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</si>
  <si>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</si>
  <si>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</si>
  <si>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</si>
  <si>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</si>
  <si>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</si>
  <si>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</si>
  <si>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</si>
  <si>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</si>
  <si>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</si>
  <si>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</si>
  <si>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</si>
  <si>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</si>
  <si>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</si>
  <si>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</si>
  <si>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</si>
  <si>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</si>
  <si>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</si>
  <si>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</si>
  <si>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</si>
  <si>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</si>
  <si>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</si>
  <si>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</si>
  <si>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</si>
  <si>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</si>
  <si>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</si>
  <si>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</si>
  <si>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</si>
  <si>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</si>
  <si>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</si>
  <si>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</si>
  <si>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</si>
  <si>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</si>
  <si>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</si>
  <si>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</si>
  <si>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</si>
  <si>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</si>
  <si>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</si>
  <si>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</si>
  <si>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</si>
  <si>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</si>
  <si>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</si>
  <si>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</si>
  <si>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</si>
  <si>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</si>
  <si>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</si>
  <si>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</si>
  <si>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</si>
  <si>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</si>
  <si>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</si>
  <si>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</si>
  <si>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</si>
  <si>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</si>
  <si>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</si>
  <si>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</si>
  <si>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</si>
  <si>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</si>
  <si>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</si>
  <si>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</si>
  <si>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</si>
  <si>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</si>
  <si>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</si>
  <si>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</si>
  <si>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</si>
  <si>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</si>
  <si>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</si>
  <si>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</si>
  <si>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</si>
  <si>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</si>
  <si>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</si>
  <si>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</si>
  <si>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</si>
  <si>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</si>
  <si>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</si>
  <si>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</si>
  <si>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</si>
  <si>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</si>
  <si>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</si>
  <si>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</si>
  <si>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</si>
  <si>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</si>
  <si>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</si>
  <si>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</si>
  <si>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</si>
  <si>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</si>
  <si>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</si>
  <si>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</si>
  <si>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</si>
  <si>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</si>
  <si>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</si>
  <si>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</si>
  <si>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</si>
  <si>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</si>
  <si>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</si>
  <si>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</si>
  <si>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</si>
  <si>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</si>
  <si>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</si>
  <si>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</si>
  <si>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</si>
  <si>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</si>
  <si>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</si>
  <si>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</si>
  <si>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</si>
  <si>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</si>
  <si>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</si>
  <si>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</si>
  <si>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</si>
  <si>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</si>
  <si>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</si>
  <si>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</si>
  <si>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</si>
  <si>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</si>
  <si>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</si>
  <si>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</si>
  <si>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</si>
  <si>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</si>
  <si>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</si>
  <si>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</si>
  <si>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</si>
  <si>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</si>
  <si>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</si>
  <si>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</si>
  <si>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</si>
  <si>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</si>
  <si>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</si>
  <si>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</si>
  <si>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</si>
  <si>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</si>
  <si>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</si>
  <si>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</si>
  <si>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</si>
  <si>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</si>
  <si>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</si>
  <si>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</si>
  <si>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</si>
  <si>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</si>
  <si>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</si>
  <si>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</si>
  <si>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</si>
  <si>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</si>
  <si>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</si>
  <si>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</si>
  <si>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</si>
  <si>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</si>
  <si>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</si>
  <si>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</si>
  <si>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</si>
  <si>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</si>
  <si>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</si>
  <si>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</si>
  <si>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</si>
  <si>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</si>
  <si>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</si>
  <si>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</si>
  <si>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</si>
  <si>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</si>
  <si>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</si>
  <si>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</si>
  <si>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</si>
  <si>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</si>
  <si>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</si>
  <si>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</si>
  <si>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</si>
  <si>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</si>
  <si>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</si>
  <si>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</si>
  <si>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</si>
  <si>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</si>
  <si>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</si>
  <si>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</si>
  <si>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</si>
  <si>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</si>
  <si>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</si>
  <si>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</si>
  <si>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</si>
  <si>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</si>
  <si>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</si>
  <si>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</si>
  <si>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</si>
  <si>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</si>
  <si>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</si>
  <si>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</si>
  <si>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</si>
  <si>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</si>
  <si>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</si>
  <si>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</si>
  <si>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</si>
  <si>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</si>
  <si>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</si>
  <si>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</si>
  <si>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</si>
  <si>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</si>
  <si>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</si>
  <si>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</si>
  <si>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</si>
  <si>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</si>
  <si>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</si>
  <si>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</si>
  <si>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</si>
  <si>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</si>
  <si>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</si>
  <si>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</si>
  <si>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</si>
  <si>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</si>
  <si>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</si>
  <si>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</si>
  <si>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</si>
  <si>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</si>
  <si>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</si>
  <si>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</si>
  <si>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</si>
  <si>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</si>
  <si>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</si>
  <si>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</si>
  <si>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</si>
  <si>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</si>
  <si>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</si>
  <si>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</si>
  <si>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</si>
  <si>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</si>
  <si>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</si>
  <si>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</si>
  <si>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</si>
  <si>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</si>
  <si>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</si>
  <si>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</si>
  <si>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</si>
  <si>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</si>
  <si>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</si>
  <si>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</si>
  <si>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</si>
  <si>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</si>
  <si>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</si>
  <si>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</si>
  <si>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</si>
  <si>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</si>
  <si>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</si>
  <si>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</si>
  <si>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</si>
  <si>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</si>
  <si>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</si>
  <si>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</si>
  <si>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</si>
  <si>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</si>
  <si>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</si>
  <si>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</si>
  <si>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</si>
  <si>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</si>
  <si>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</si>
  <si>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</si>
  <si>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</si>
  <si>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</si>
  <si>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</si>
  <si>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</si>
  <si>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</si>
  <si>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</si>
  <si>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</si>
  <si>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</si>
  <si>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</si>
  <si>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</si>
  <si>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</si>
  <si>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</si>
  <si>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</si>
  <si>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</si>
  <si>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</si>
  <si>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</si>
  <si>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</si>
  <si>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</si>
  <si>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</si>
  <si>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</si>
  <si>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</si>
  <si>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</si>
  <si>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</si>
  <si>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</si>
  <si>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</si>
  <si>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</si>
  <si>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</si>
  <si>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</si>
  <si>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</si>
  <si>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</si>
  <si>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</si>
  <si>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</si>
  <si>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</si>
  <si>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</si>
  <si>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</si>
  <si>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</si>
  <si>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</si>
  <si>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</si>
  <si>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</si>
  <si>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</si>
  <si>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</si>
  <si>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</si>
  <si>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</si>
  <si>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</si>
  <si>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</si>
  <si>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</si>
  <si>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</si>
  <si>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</si>
  <si>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</si>
  <si>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</si>
  <si>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</si>
  <si>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</si>
  <si>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</si>
  <si>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</si>
  <si>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</si>
  <si>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</si>
  <si>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</si>
  <si>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</si>
  <si>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</si>
  <si>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</si>
  <si>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</si>
  <si>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</si>
  <si>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</si>
  <si>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</si>
  <si>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</si>
  <si>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</si>
  <si>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</si>
  <si>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</si>
  <si>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</si>
  <si>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</si>
  <si>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</si>
  <si>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</si>
  <si>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</si>
  <si>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</si>
  <si>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</si>
  <si>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</si>
  <si>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</si>
  <si>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</si>
  <si>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</si>
  <si>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</si>
  <si>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</si>
  <si>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</si>
  <si>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</si>
  <si>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</si>
  <si>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</si>
  <si>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</si>
  <si>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</si>
  <si>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</si>
  <si>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</si>
  <si>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</si>
  <si>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</si>
  <si>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</si>
  <si>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</si>
  <si>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</si>
  <si>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</si>
  <si>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</si>
  <si>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</si>
  <si>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</si>
  <si>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</si>
  <si>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</si>
  <si>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</si>
  <si>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</si>
  <si>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</si>
  <si>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</si>
  <si>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</si>
  <si>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</si>
  <si>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</si>
  <si>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</si>
  <si>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</si>
  <si>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</si>
  <si>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</si>
  <si>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</si>
  <si>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</si>
  <si>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</si>
  <si>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</si>
  <si>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</si>
  <si>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</si>
  <si>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</si>
  <si>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</si>
  <si>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</si>
  <si>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</si>
  <si>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</si>
  <si>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</si>
  <si>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</si>
  <si>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</si>
  <si>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</si>
  <si>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</si>
  <si>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</si>
  <si>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</si>
  <si>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</si>
  <si>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</si>
  <si>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</si>
  <si>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</si>
  <si>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</si>
  <si>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</si>
  <si>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</si>
  <si>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</si>
  <si>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</si>
  <si>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</si>
  <si>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</si>
  <si>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</si>
  <si>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</si>
  <si>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</si>
  <si>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</si>
  <si>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</si>
  <si>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</si>
  <si>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</si>
  <si>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</si>
  <si>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</si>
  <si>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</si>
  <si>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</si>
  <si>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</si>
  <si>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</si>
  <si>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</si>
  <si>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</si>
  <si>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</si>
  <si>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</si>
  <si>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</si>
  <si>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</si>
  <si>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</si>
  <si>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</si>
  <si>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</si>
  <si>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</si>
  <si>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</si>
  <si>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</si>
  <si>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</si>
  <si>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</si>
  <si>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</si>
  <si>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</si>
  <si>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</si>
  <si>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</si>
  <si>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</si>
  <si>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</si>
  <si>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</si>
  <si>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</si>
  <si>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</si>
  <si>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</si>
  <si>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</si>
  <si>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</si>
  <si>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</si>
  <si>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</si>
  <si>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</si>
  <si>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</si>
  <si>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</si>
  <si>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</si>
  <si>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</si>
  <si>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</si>
  <si>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</si>
  <si>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</si>
  <si>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</si>
  <si>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</si>
  <si>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</si>
  <si>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</si>
  <si>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</si>
  <si>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</si>
  <si>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</si>
  <si>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</si>
  <si>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</si>
  <si>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</si>
  <si>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</si>
  <si>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</si>
  <si>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</si>
  <si>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</si>
  <si>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</si>
  <si>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</si>
  <si>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</si>
  <si>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</si>
  <si>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</si>
  <si>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</si>
  <si>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</si>
  <si>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</si>
  <si>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</si>
  <si>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</si>
  <si>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</si>
  <si>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</si>
  <si>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</si>
  <si>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</si>
  <si>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</si>
  <si>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</si>
  <si>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</si>
  <si>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</si>
  <si>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</si>
  <si>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</si>
  <si>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</si>
  <si>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</si>
  <si>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</si>
  <si>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</si>
  <si>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</si>
  <si>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</si>
  <si>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</si>
  <si>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</si>
  <si>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</si>
  <si>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</si>
  <si>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</si>
  <si>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</si>
  <si>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</si>
  <si>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</si>
  <si>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</si>
  <si>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</si>
  <si>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</si>
  <si>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</si>
  <si>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</si>
  <si>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</si>
  <si>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</si>
  <si>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</si>
  <si>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</si>
  <si>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</si>
  <si>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</si>
  <si>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</si>
  <si>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</si>
  <si>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</si>
  <si>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</si>
  <si>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</si>
  <si>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</si>
  <si>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</si>
  <si>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</si>
  <si>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</si>
  <si>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</si>
  <si>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</si>
  <si>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</si>
  <si>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</si>
  <si>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</si>
  <si>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</si>
  <si>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</si>
  <si>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</si>
  <si>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</si>
  <si>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</si>
  <si>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</si>
  <si>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</si>
  <si>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</si>
  <si>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</si>
  <si>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</si>
  <si>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</si>
  <si>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</si>
  <si>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</si>
  <si>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</si>
  <si>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</si>
  <si>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</si>
  <si>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</si>
  <si>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</si>
  <si>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</si>
  <si>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</si>
  <si>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</si>
  <si>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</si>
  <si>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</si>
  <si>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</si>
  <si>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</si>
  <si>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</si>
  <si>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</si>
  <si>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</si>
  <si>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</si>
  <si>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</si>
  <si>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</si>
  <si>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</si>
  <si>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</si>
  <si>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</si>
  <si>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</si>
  <si>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</si>
  <si>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</si>
  <si>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</si>
  <si>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</si>
  <si>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</si>
  <si>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</si>
  <si>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</si>
  <si>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</si>
  <si>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</si>
  <si>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</si>
  <si>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</si>
  <si>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</si>
  <si>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</si>
  <si>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</si>
  <si>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</si>
  <si>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</si>
  <si>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</si>
  <si>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</si>
  <si>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</si>
  <si>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</si>
  <si>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</si>
  <si>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</si>
  <si>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</si>
  <si>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</si>
  <si>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</si>
  <si>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</si>
  <si>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</si>
  <si>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</si>
  <si>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</si>
  <si>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</si>
  <si>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</si>
  <si>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</si>
  <si>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</si>
  <si>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</si>
  <si>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</si>
  <si>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</si>
  <si>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</si>
  <si>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</si>
  <si>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</si>
  <si>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</si>
  <si>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</si>
  <si>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</si>
  <si>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</si>
  <si>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</si>
  <si>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</si>
  <si>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</si>
  <si>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</si>
  <si>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</si>
  <si>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</si>
  <si>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</si>
  <si>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</si>
  <si>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</si>
  <si>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</si>
  <si>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</si>
  <si>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</si>
  <si>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</si>
  <si>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</si>
  <si>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</si>
  <si>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</si>
  <si>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</si>
  <si>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</si>
  <si>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</si>
  <si>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</si>
  <si>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</si>
  <si>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</si>
  <si>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</si>
  <si>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</si>
  <si>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</si>
  <si>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</si>
  <si>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</si>
  <si>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</si>
  <si>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</si>
  <si>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</si>
  <si>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</si>
  <si>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</si>
  <si>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</si>
  <si>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</si>
  <si>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</si>
  <si>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</si>
  <si>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</si>
  <si>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</si>
  <si>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</si>
  <si>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</si>
  <si>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</si>
  <si>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</si>
  <si>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</si>
  <si>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</si>
  <si>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</si>
  <si>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</si>
  <si>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</si>
  <si>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</si>
  <si>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</si>
  <si>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</si>
  <si>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</si>
  <si>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</si>
  <si>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</si>
  <si>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</si>
  <si>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</si>
  <si>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</si>
  <si>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</si>
  <si>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</si>
  <si>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</si>
  <si>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</si>
  <si>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</si>
  <si>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</si>
  <si>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</si>
  <si>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</si>
  <si>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</si>
  <si>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</si>
  <si>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</si>
  <si>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</si>
  <si>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</si>
  <si>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</si>
  <si>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</si>
  <si>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</si>
  <si>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</si>
  <si>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</si>
  <si>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</si>
  <si>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</si>
  <si>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</si>
  <si>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</si>
  <si>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</si>
  <si>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</si>
  <si>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</si>
  <si>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</si>
  <si>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</si>
  <si>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</si>
  <si>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</si>
  <si>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</si>
  <si>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</si>
  <si>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</si>
  <si>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</si>
  <si>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</si>
  <si>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</si>
  <si>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</si>
  <si>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</si>
  <si>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</si>
  <si>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</si>
  <si>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</si>
  <si>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</si>
  <si>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</si>
  <si>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</si>
  <si>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</si>
  <si>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</si>
  <si>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</si>
  <si>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</si>
  <si>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</si>
  <si>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</si>
  <si>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</si>
  <si>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</si>
  <si>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</si>
  <si>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</si>
  <si>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</si>
  <si>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</si>
  <si>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</si>
  <si>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</si>
  <si>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</si>
  <si>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</si>
  <si>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</si>
  <si>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</si>
  <si>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</si>
  <si>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</si>
  <si>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</si>
  <si>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</si>
  <si>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</si>
  <si>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</si>
  <si>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</si>
  <si>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</si>
  <si>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</si>
  <si>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</si>
  <si>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</si>
  <si>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</si>
  <si>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</si>
  <si>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</si>
  <si>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</si>
  <si>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</si>
  <si>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</si>
  <si>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</si>
  <si>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</si>
  <si>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</si>
  <si>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</si>
  <si>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</si>
  <si>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</si>
  <si>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</si>
  <si>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</si>
  <si>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</si>
  <si>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</si>
  <si>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</si>
  <si>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</si>
  <si>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</si>
  <si>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</si>
  <si>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</si>
  <si>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</si>
  <si>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</si>
  <si>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</si>
  <si>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</si>
  <si>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</si>
  <si>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</si>
  <si>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</si>
  <si>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</si>
  <si>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</si>
  <si>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</si>
  <si>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</si>
  <si>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</si>
  <si>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</si>
  <si>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</si>
  <si>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</si>
  <si>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</si>
  <si>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</si>
  <si>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</si>
  <si>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</si>
  <si>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</si>
  <si>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</si>
  <si>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</si>
  <si>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</si>
  <si>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</si>
  <si>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</si>
  <si>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</si>
  <si>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</si>
  <si>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</si>
  <si>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</si>
  <si>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</si>
  <si>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</si>
  <si>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</si>
  <si>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</si>
  <si>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</si>
  <si>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</si>
  <si>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</si>
  <si>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</si>
  <si>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</si>
  <si>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</si>
  <si>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</si>
  <si>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</si>
  <si>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</si>
  <si>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</si>
  <si>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</si>
  <si>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</si>
  <si>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</si>
  <si>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</si>
  <si>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</si>
  <si>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</si>
  <si>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</si>
  <si>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</si>
  <si>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</si>
  <si>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</si>
  <si>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</si>
  <si>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</si>
  <si>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</si>
  <si>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</si>
  <si>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</si>
  <si>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</si>
  <si>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</si>
  <si>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</si>
  <si>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</si>
  <si>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</si>
  <si>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</si>
  <si>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</si>
  <si>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</si>
  <si>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</si>
  <si>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</si>
  <si>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</si>
  <si>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</si>
  <si>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</si>
  <si>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</si>
  <si>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</si>
  <si>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</si>
  <si>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</si>
  <si>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</si>
  <si>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</si>
  <si>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</si>
  <si>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</si>
  <si>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</si>
  <si>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</si>
  <si>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</si>
  <si>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</si>
  <si>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</si>
  <si>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</si>
  <si>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</si>
  <si>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</si>
  <si>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</si>
  <si>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</si>
  <si>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</si>
  <si>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</si>
  <si>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</si>
  <si>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</si>
  <si>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</si>
  <si>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</si>
  <si>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</si>
  <si>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</si>
  <si>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</si>
  <si>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</si>
  <si>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</si>
  <si>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</si>
  <si>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</si>
  <si>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</si>
  <si>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</si>
  <si>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</si>
  <si>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</si>
  <si>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</si>
  <si>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</si>
  <si>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</si>
  <si>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</si>
  <si>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</si>
  <si>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</si>
  <si>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</si>
  <si>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</si>
  <si>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</si>
  <si>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</si>
  <si>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</si>
  <si>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</si>
  <si>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</si>
  <si>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</si>
  <si>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</si>
  <si>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</si>
  <si>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</si>
  <si>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</si>
  <si>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</si>
  <si>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</si>
  <si>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</si>
  <si>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</si>
  <si>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</si>
  <si>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</si>
  <si>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</si>
  <si>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</si>
  <si>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</si>
  <si>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</si>
  <si>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</si>
  <si>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</si>
  <si>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</si>
  <si>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</si>
  <si>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</si>
  <si>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</si>
  <si>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</si>
  <si>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</si>
  <si>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</si>
  <si>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</si>
  <si>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</si>
  <si>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</si>
  <si>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</si>
  <si>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</si>
  <si>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</si>
  <si>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</si>
  <si>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</si>
  <si>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</si>
  <si>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</si>
  <si>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</si>
  <si>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</si>
  <si>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</si>
  <si>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</si>
  <si>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</si>
  <si>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</si>
  <si>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</si>
  <si>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</si>
  <si>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</si>
  <si>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</si>
  <si>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</si>
  <si>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</si>
  <si>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</si>
  <si>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</si>
  <si>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</si>
  <si>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</si>
  <si>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</si>
  <si>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</si>
  <si>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</si>
  <si>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</si>
  <si>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</si>
  <si>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</si>
  <si>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</si>
  <si>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</si>
  <si>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</si>
  <si>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</si>
  <si>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</si>
  <si>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</si>
  <si>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</si>
  <si>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</si>
  <si>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</si>
  <si>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</si>
  <si>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</si>
  <si>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</si>
  <si>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</si>
  <si>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</si>
  <si>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</si>
  <si>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</si>
  <si>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</si>
  <si>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</si>
  <si>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</si>
  <si>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</si>
  <si>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</si>
  <si>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</si>
  <si>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</si>
  <si>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</si>
  <si>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</si>
  <si>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</si>
  <si>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</si>
  <si>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</si>
  <si>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</si>
  <si>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</si>
  <si>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</si>
  <si>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</si>
  <si>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</si>
  <si>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</si>
  <si>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</si>
  <si>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</si>
  <si>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</si>
  <si>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</si>
  <si>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</si>
  <si>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</si>
  <si>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</si>
  <si>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</si>
  <si>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</si>
  <si>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</si>
  <si>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</si>
  <si>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</si>
  <si>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</si>
  <si>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</si>
  <si>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</si>
  <si>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</si>
  <si>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</si>
  <si>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</si>
  <si>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</si>
  <si>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</si>
  <si>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</si>
  <si>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</si>
  <si>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</si>
  <si>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</si>
  <si>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</si>
  <si>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</si>
  <si>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</si>
  <si>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</si>
  <si>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</si>
  <si>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</si>
  <si>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</si>
  <si>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</si>
  <si>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</si>
  <si>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</si>
  <si>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</si>
  <si>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</si>
  <si>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</si>
  <si>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</si>
  <si>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</si>
  <si>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</si>
  <si>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</si>
  <si>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</si>
  <si>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</si>
  <si>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</si>
  <si>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</si>
  <si>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</si>
  <si>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</si>
  <si>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</si>
  <si>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</si>
  <si>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</si>
  <si>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</si>
  <si>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</si>
  <si>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</si>
  <si>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</si>
  <si>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</si>
  <si>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</si>
  <si>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</si>
  <si>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</si>
  <si>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</si>
  <si>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</si>
  <si>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</si>
  <si>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</si>
  <si>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</si>
  <si>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</si>
  <si>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</si>
  <si>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</si>
  <si>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</si>
  <si>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</si>
  <si>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</si>
  <si>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</si>
  <si>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</si>
  <si>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</si>
  <si>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</si>
  <si>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</si>
  <si>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</si>
  <si>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</si>
  <si>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</si>
  <si>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</si>
  <si>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</si>
  <si>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</si>
  <si>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</si>
  <si>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</si>
  <si>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</si>
  <si>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</si>
  <si>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</si>
  <si>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</si>
  <si>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</si>
  <si>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</si>
  <si>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</si>
  <si>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</si>
  <si>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</si>
  <si>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</si>
  <si>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</si>
  <si>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</si>
  <si>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</si>
  <si>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</si>
  <si>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</si>
  <si>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</si>
  <si>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</si>
  <si>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</si>
  <si>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</si>
  <si>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</si>
  <si>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</si>
  <si>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</si>
  <si>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</si>
  <si>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</si>
  <si>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</si>
  <si>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</si>
  <si>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</si>
  <si>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</si>
  <si>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</si>
  <si>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</si>
  <si>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</si>
  <si>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</si>
  <si>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</si>
  <si>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</si>
  <si>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</si>
  <si>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</si>
  <si>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</si>
  <si>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</si>
  <si>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</si>
  <si>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</si>
  <si>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</si>
  <si>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</si>
  <si>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</si>
  <si>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</si>
  <si>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</si>
  <si>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</si>
  <si>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</si>
  <si>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</si>
  <si>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</si>
  <si>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</si>
  <si>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</si>
  <si>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</si>
  <si>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</si>
  <si>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</si>
  <si>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</si>
  <si>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</si>
  <si>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</si>
  <si>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</si>
  <si>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</si>
  <si>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</si>
  <si>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</si>
  <si>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</si>
  <si>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</si>
  <si>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</si>
  <si>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</si>
  <si>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</si>
  <si>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</si>
  <si>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</si>
  <si>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</si>
  <si>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</si>
  <si>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</si>
  <si>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</si>
  <si>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</si>
  <si>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</si>
  <si>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</si>
  <si>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</si>
  <si>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</si>
  <si>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</si>
  <si>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</si>
  <si>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</si>
  <si>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</si>
  <si>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</si>
  <si>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</si>
  <si>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</si>
  <si>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</si>
  <si>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</si>
  <si>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</si>
  <si>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</si>
  <si>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</si>
  <si>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</si>
  <si>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</si>
  <si>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</si>
  <si>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</si>
  <si>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</si>
  <si>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</si>
  <si>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</si>
  <si>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</si>
  <si>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</si>
  <si>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</si>
  <si>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</si>
  <si>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</si>
  <si>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</si>
  <si>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</si>
  <si>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</si>
  <si>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</si>
  <si>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</si>
  <si>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</si>
  <si>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</si>
  <si>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</si>
  <si>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</si>
  <si>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</si>
  <si>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</si>
  <si>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</si>
  <si>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</si>
  <si>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</si>
  <si>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</si>
  <si>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</si>
  <si>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</si>
  <si>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</si>
  <si>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</si>
  <si>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</si>
  <si>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</si>
  <si>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</si>
  <si>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</si>
  <si>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</si>
  <si>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</si>
  <si>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</si>
  <si>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</si>
  <si>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</si>
  <si>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</si>
  <si>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</si>
  <si>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</si>
  <si>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</si>
  <si>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</si>
  <si>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</si>
  <si>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</si>
  <si>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</si>
  <si>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</si>
  <si>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</si>
  <si>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</si>
  <si>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</si>
  <si>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</si>
  <si>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</si>
  <si>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</si>
  <si>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</si>
  <si>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</si>
  <si>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</si>
  <si>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</si>
  <si>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</si>
  <si>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</si>
  <si>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</si>
  <si>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</si>
  <si>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</si>
  <si>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</si>
  <si>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</si>
  <si>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</si>
  <si>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</si>
  <si>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</si>
  <si>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</si>
  <si>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</si>
  <si>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</si>
  <si>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</si>
  <si>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</si>
  <si>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</si>
  <si>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</si>
  <si>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</si>
  <si>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</si>
  <si>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</si>
  <si>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</si>
  <si>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</si>
  <si>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</si>
  <si>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</si>
  <si>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</si>
  <si>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</si>
  <si>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</si>
  <si>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</si>
  <si>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</si>
  <si>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</si>
  <si>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</si>
  <si>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</si>
  <si>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</si>
  <si>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</si>
  <si>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</si>
  <si>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</si>
  <si>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</si>
  <si>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</si>
  <si>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</si>
  <si>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</si>
  <si>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</si>
  <si>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</si>
  <si>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</si>
  <si>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</si>
  <si>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</si>
  <si>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</si>
  <si>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</si>
  <si>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</si>
  <si>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</si>
  <si>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</si>
  <si>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</si>
  <si>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</si>
  <si>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</si>
  <si>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</si>
  <si>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</si>
  <si>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</si>
  <si>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</si>
  <si>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</si>
  <si>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</si>
  <si>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</si>
  <si>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</si>
  <si>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</si>
  <si>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</si>
  <si>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</si>
  <si>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</si>
  <si>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</si>
  <si>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</si>
  <si>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</si>
  <si>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</si>
  <si>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</si>
  <si>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</si>
  <si>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</si>
  <si>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</si>
  <si>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</si>
  <si>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</si>
  <si>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</si>
  <si>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</si>
  <si>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</si>
  <si>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</si>
  <si>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</si>
  <si>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</si>
  <si>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</si>
  <si>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</si>
  <si>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</si>
  <si>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</si>
  <si>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</si>
  <si>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</si>
  <si>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</si>
  <si>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</si>
  <si>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</si>
  <si>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</si>
  <si>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</si>
  <si>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</si>
  <si>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</si>
  <si>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</si>
  <si>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</si>
  <si>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</si>
  <si>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</si>
  <si>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</si>
  <si>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</si>
  <si>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</si>
  <si>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</si>
  <si>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</si>
  <si>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</si>
  <si>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</si>
  <si>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</si>
  <si>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</si>
  <si>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</si>
  <si>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</si>
  <si>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</si>
  <si>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</si>
  <si>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</si>
  <si>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</si>
  <si>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</si>
  <si>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</si>
  <si>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</si>
  <si>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</si>
  <si>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</si>
  <si>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</si>
  <si>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</si>
  <si>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</si>
  <si>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</si>
  <si>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</si>
  <si>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</si>
  <si>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</si>
  <si>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</si>
  <si>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</si>
  <si>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</si>
  <si>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</si>
  <si>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</si>
  <si>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</si>
  <si>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</si>
  <si>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</si>
  <si>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</si>
  <si>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</si>
  <si>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</si>
  <si>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</si>
  <si>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</si>
  <si>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</si>
  <si>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</si>
  <si>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</si>
  <si>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</si>
  <si>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</si>
  <si>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</si>
  <si>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</si>
  <si>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</si>
  <si>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</si>
  <si>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</si>
  <si>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</si>
  <si>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</si>
  <si>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</si>
  <si>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</si>
  <si>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</si>
  <si>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</si>
  <si>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</si>
  <si>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</si>
  <si>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</si>
  <si>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</si>
  <si>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</si>
  <si>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</si>
  <si>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</si>
  <si>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</si>
  <si>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</si>
  <si>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</si>
  <si>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</si>
  <si>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</si>
  <si>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</si>
  <si>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</si>
  <si>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</si>
  <si>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</si>
  <si>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</si>
  <si>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</si>
  <si>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</si>
  <si>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</si>
  <si>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</si>
  <si>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</si>
  <si>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</si>
  <si>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</si>
  <si>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</si>
  <si>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</si>
  <si>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</si>
  <si>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</si>
  <si>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</si>
  <si>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</si>
  <si>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</si>
  <si>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</si>
  <si>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</si>
  <si>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</si>
  <si>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</si>
  <si>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</si>
  <si>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</si>
  <si>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</si>
  <si>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</si>
  <si>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</si>
  <si>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</si>
  <si>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</si>
  <si>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</si>
  <si>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</si>
  <si>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</si>
  <si>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</si>
  <si>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</si>
  <si>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</si>
  <si>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</si>
  <si>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</si>
  <si>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</si>
  <si>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</si>
  <si>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</si>
  <si>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</si>
  <si>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</si>
  <si>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</si>
  <si>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</si>
  <si>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</si>
  <si>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</si>
  <si>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</si>
  <si>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</si>
  <si>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</si>
  <si>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</si>
  <si>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</si>
  <si>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</si>
  <si>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</si>
  <si>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</si>
  <si>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</si>
  <si>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</si>
  <si>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</si>
  <si>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</si>
  <si>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</si>
  <si>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</si>
  <si>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</si>
  <si>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</si>
  <si>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</si>
  <si>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</si>
  <si>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</si>
  <si>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</si>
  <si>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</si>
  <si>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</si>
  <si>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</si>
  <si>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</si>
  <si>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</si>
  <si>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</si>
  <si>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</si>
  <si>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</si>
  <si>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</si>
  <si>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</si>
  <si>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</si>
  <si>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</si>
  <si>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</si>
  <si>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</si>
  <si>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</si>
  <si>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</si>
  <si>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</si>
  <si>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</si>
  <si>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</si>
  <si>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</si>
  <si>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</si>
  <si>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</si>
  <si>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</si>
  <si>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</si>
  <si>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</si>
  <si>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</si>
  <si>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</si>
  <si>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</si>
  <si>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</si>
  <si>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</si>
  <si>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</si>
  <si>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</si>
  <si>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</si>
  <si>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</si>
  <si>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</si>
  <si>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</si>
  <si>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</si>
  <si>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</si>
  <si>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</si>
  <si>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</si>
  <si>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</si>
  <si>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</si>
  <si>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</si>
  <si>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</si>
  <si>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</si>
  <si>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</si>
  <si>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</si>
  <si>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</si>
  <si>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</si>
  <si>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</si>
  <si>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</si>
  <si>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</si>
  <si>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</si>
  <si>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</si>
  <si>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</si>
  <si>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</si>
  <si>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</si>
  <si>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</si>
  <si>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</si>
  <si>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</si>
  <si>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</si>
  <si>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</si>
  <si>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</si>
  <si>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</si>
  <si>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</si>
  <si>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</si>
  <si>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</si>
  <si>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</si>
  <si>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</si>
  <si>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</si>
  <si>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</si>
  <si>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</si>
  <si>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</si>
  <si>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</si>
  <si>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</si>
  <si>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</si>
  <si>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</si>
  <si>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</si>
  <si>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</si>
  <si>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</si>
  <si>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</si>
  <si>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</si>
  <si>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</si>
  <si>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</si>
  <si>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</si>
  <si>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</si>
  <si>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</si>
  <si>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</si>
  <si>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</si>
  <si>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</si>
  <si>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</si>
  <si>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</si>
  <si>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</si>
  <si>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</si>
  <si>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</si>
  <si>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</si>
  <si>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</si>
  <si>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</si>
  <si>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</si>
  <si>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</si>
  <si>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</si>
  <si>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</si>
  <si>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</si>
  <si>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</si>
  <si>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</si>
  <si>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</si>
  <si>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</si>
  <si>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</si>
  <si>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</si>
  <si>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</si>
  <si>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</si>
  <si>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</si>
  <si>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</si>
  <si>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</si>
  <si>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</si>
  <si>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</si>
  <si>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</si>
  <si>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</si>
  <si>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</si>
  <si>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</si>
  <si>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</si>
  <si>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</si>
  <si>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</si>
  <si>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</si>
  <si>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</si>
  <si>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</si>
  <si>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</si>
  <si>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</si>
  <si>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</si>
  <si>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</si>
  <si>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</si>
  <si>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</si>
  <si>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</si>
  <si>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</si>
  <si>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</si>
  <si>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</si>
  <si>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</si>
  <si>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</si>
  <si>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</si>
  <si>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</si>
  <si>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</si>
  <si>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</si>
  <si>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</si>
  <si>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</si>
  <si>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</si>
  <si>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</si>
  <si>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</si>
  <si>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</si>
  <si>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</si>
  <si>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</si>
  <si>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</si>
  <si>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</si>
  <si>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</si>
  <si>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</si>
  <si>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</si>
  <si>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</si>
  <si>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</si>
  <si>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</si>
  <si>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</si>
  <si>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</si>
  <si>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</si>
  <si>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</si>
  <si>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</si>
  <si>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</si>
  <si>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</si>
  <si>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</si>
  <si>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</si>
  <si>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</si>
  <si>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</si>
  <si>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</si>
  <si>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</si>
  <si>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</si>
  <si>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</si>
  <si>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</si>
  <si>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</si>
  <si>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</si>
  <si>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</si>
  <si>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</si>
  <si>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</si>
  <si>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</si>
  <si>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</si>
  <si>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</si>
  <si>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</si>
  <si>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</si>
  <si>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</si>
  <si>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</si>
  <si>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</si>
  <si>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</si>
  <si>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</si>
  <si>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</si>
  <si>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</si>
  <si>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</si>
  <si>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</si>
  <si>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</si>
  <si>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</si>
  <si>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</si>
  <si>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</si>
  <si>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</si>
  <si>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</si>
  <si>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</si>
  <si>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</si>
  <si>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</si>
  <si>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</si>
  <si>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</si>
  <si>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</si>
  <si>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</si>
  <si>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</si>
  <si>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</si>
  <si>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</si>
  <si>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</si>
  <si>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</si>
  <si>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</si>
  <si>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</si>
  <si>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</si>
  <si>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</si>
  <si>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</si>
  <si>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</si>
  <si>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</si>
  <si>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</si>
  <si>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</si>
  <si>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</si>
  <si>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</si>
  <si>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</si>
  <si>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</si>
  <si>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</si>
  <si>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</si>
  <si>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</si>
  <si>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</si>
  <si>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</si>
  <si>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</si>
  <si>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</si>
  <si>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</si>
  <si>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</si>
  <si>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</si>
  <si>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</si>
  <si>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</si>
  <si>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</si>
  <si>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</si>
  <si>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</si>
  <si>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</si>
  <si>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</si>
  <si>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</si>
  <si>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</si>
  <si>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</si>
  <si>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</si>
  <si>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</si>
  <si>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</si>
  <si>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</si>
  <si>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</si>
  <si>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</si>
  <si>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</si>
  <si>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</si>
  <si>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</si>
  <si>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</si>
  <si>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</si>
  <si>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</si>
  <si>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</si>
  <si>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</si>
  <si>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</si>
  <si>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</si>
  <si>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</si>
  <si>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</si>
  <si>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</si>
  <si>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</si>
  <si>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</si>
  <si>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</si>
  <si>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</si>
  <si>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</si>
  <si>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</si>
  <si>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</si>
  <si>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</si>
  <si>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</si>
  <si>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</si>
  <si>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</si>
  <si>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</si>
  <si>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</si>
  <si>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</si>
  <si>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</si>
  <si>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</si>
  <si>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</si>
  <si>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</si>
  <si>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</si>
  <si>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</si>
  <si>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</si>
  <si>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</si>
  <si>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</si>
  <si>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</si>
  <si>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</si>
  <si>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</si>
  <si>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</si>
  <si>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</si>
  <si>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</si>
  <si>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</si>
  <si>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</si>
  <si>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</si>
  <si>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</si>
  <si>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</si>
  <si>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</si>
  <si>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</si>
  <si>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</si>
  <si>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</si>
  <si>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</si>
  <si>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</si>
  <si>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</si>
  <si>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</si>
  <si>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</si>
  <si>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</si>
  <si>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</si>
  <si>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</si>
  <si>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</si>
  <si>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</si>
  <si>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</si>
  <si>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</si>
  <si>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</si>
  <si>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</si>
  <si>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</si>
  <si>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</si>
  <si>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</si>
  <si>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</si>
  <si>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</si>
  <si>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</si>
  <si>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</si>
  <si>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</si>
  <si>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</si>
  <si>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</si>
  <si>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</si>
  <si>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</si>
  <si>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</si>
  <si>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</si>
  <si>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</si>
  <si>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</si>
  <si>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</si>
  <si>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</si>
  <si>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</si>
  <si>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</si>
  <si>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</si>
  <si>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</si>
  <si>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</si>
  <si>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</si>
  <si>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</si>
  <si>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</si>
  <si>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</si>
  <si>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</si>
  <si>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</si>
  <si>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</si>
  <si>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</si>
  <si>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</si>
  <si>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</si>
  <si>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</si>
  <si>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</si>
  <si>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</si>
  <si>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</si>
  <si>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</si>
  <si>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</si>
  <si>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</si>
  <si>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</si>
  <si>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</si>
  <si>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</si>
  <si>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</si>
  <si>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</si>
  <si>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</si>
  <si>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</si>
  <si>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</si>
  <si>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</si>
  <si>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</si>
  <si>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</si>
  <si>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</si>
  <si>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</si>
  <si>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</si>
  <si>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</si>
  <si>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</si>
  <si>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</si>
  <si>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</si>
  <si>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</si>
  <si>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</si>
  <si>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</si>
  <si>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</si>
  <si>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</si>
  <si>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</si>
  <si>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</si>
  <si>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</si>
  <si>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</si>
  <si>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</si>
  <si>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</si>
  <si>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</si>
  <si>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</si>
  <si>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</si>
  <si>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</si>
  <si>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</si>
  <si>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</si>
  <si>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</si>
  <si>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</si>
  <si>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</si>
  <si>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</si>
  <si>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</si>
  <si>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</si>
  <si>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</si>
  <si>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</si>
  <si>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</si>
  <si>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</si>
  <si>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</si>
  <si>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</si>
  <si>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</si>
  <si>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</si>
  <si>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</si>
  <si>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</si>
  <si>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</si>
  <si>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</si>
  <si>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</si>
  <si>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</si>
  <si>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</si>
  <si>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</si>
  <si>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</si>
  <si>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</si>
  <si>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</si>
  <si>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</si>
  <si>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</si>
  <si>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</si>
  <si>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</si>
  <si>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</si>
  <si>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</si>
  <si>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</si>
  <si>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</si>
  <si>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</si>
  <si>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</si>
  <si>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</si>
  <si>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</si>
  <si>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</si>
  <si>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</si>
  <si>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</si>
  <si>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</si>
  <si>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</si>
  <si>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</si>
  <si>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</si>
  <si>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</si>
  <si>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</si>
  <si>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</si>
  <si>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</si>
  <si>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</si>
  <si>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</si>
  <si>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</si>
  <si>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</si>
  <si>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</si>
  <si>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</si>
  <si>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</si>
  <si>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</si>
  <si>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</si>
  <si>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</si>
  <si>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</si>
  <si>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</si>
  <si>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</si>
  <si>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</si>
  <si>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</si>
  <si>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</si>
  <si>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</si>
  <si>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</si>
  <si>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</si>
  <si>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</si>
  <si>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</si>
  <si>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</si>
  <si>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</si>
  <si>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</si>
  <si>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</si>
  <si>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</si>
  <si>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</si>
  <si>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</si>
  <si>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</si>
  <si>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</si>
  <si>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</si>
  <si>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</si>
  <si>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</si>
  <si>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</si>
  <si>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</si>
  <si>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</si>
  <si>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</si>
  <si>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</si>
  <si>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</si>
  <si>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</si>
  <si>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</si>
  <si>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</si>
  <si>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</si>
  <si>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</si>
  <si>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</si>
  <si>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</si>
  <si>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</si>
  <si>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</si>
  <si>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</si>
  <si>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</si>
  <si>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</si>
  <si>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</si>
  <si>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</si>
  <si>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</si>
  <si>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</si>
  <si>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</si>
  <si>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</si>
  <si>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</si>
  <si>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</si>
  <si>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</si>
  <si>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</si>
  <si>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</si>
  <si>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</si>
  <si>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</si>
  <si>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</si>
  <si>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</si>
  <si>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</si>
  <si>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</si>
  <si>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</si>
  <si>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</si>
  <si>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</si>
  <si>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</si>
  <si>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</si>
  <si>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</si>
  <si>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</si>
  <si>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</si>
  <si>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</si>
  <si>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</si>
  <si>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</si>
  <si>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</si>
  <si>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</si>
  <si>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</si>
  <si>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</si>
  <si>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</si>
  <si>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</si>
  <si>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</si>
  <si>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</si>
  <si>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</si>
  <si>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</si>
  <si>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</si>
  <si>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</si>
  <si>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</si>
  <si>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</si>
  <si>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</si>
  <si>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</si>
  <si>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</si>
  <si>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</si>
  <si>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</si>
  <si>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</si>
  <si>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</si>
  <si>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</si>
  <si>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</si>
  <si>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</si>
  <si>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</si>
  <si>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</si>
  <si>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</si>
  <si>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</si>
  <si>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</si>
  <si>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</si>
  <si>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</si>
  <si>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</si>
  <si>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</si>
  <si>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</si>
  <si>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</si>
  <si>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</si>
  <si>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</si>
  <si>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</si>
  <si>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</si>
  <si>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</si>
  <si>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</si>
  <si>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</si>
  <si>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</si>
  <si>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</si>
  <si>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</si>
  <si>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</si>
  <si>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</si>
  <si>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</si>
  <si>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</si>
  <si>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</si>
  <si>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</si>
  <si>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</si>
  <si>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</si>
  <si>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</si>
  <si>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</si>
  <si>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</si>
  <si>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</si>
  <si>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</si>
  <si>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</si>
  <si>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</si>
  <si>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</si>
  <si>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</si>
  <si>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</si>
  <si>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</si>
  <si>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</si>
  <si>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</si>
  <si>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</si>
  <si>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</si>
  <si>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</si>
  <si>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</si>
  <si>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</si>
  <si>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</si>
  <si>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</si>
  <si>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</si>
  <si>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</si>
  <si>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</si>
  <si>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</si>
  <si>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</si>
  <si>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</si>
  <si>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</si>
  <si>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</si>
  <si>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</si>
  <si>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</si>
  <si>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</si>
  <si>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</si>
  <si>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</si>
  <si>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</si>
  <si>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</si>
  <si>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</si>
  <si>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</si>
  <si>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</si>
  <si>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</si>
  <si>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</si>
  <si>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</si>
  <si>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</si>
  <si>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</si>
  <si>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</si>
  <si>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</si>
  <si>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</si>
  <si>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</si>
  <si>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</si>
  <si>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</si>
  <si>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</si>
  <si>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</si>
  <si>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</si>
  <si>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</si>
  <si>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</si>
  <si>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</si>
  <si>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</si>
  <si>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</si>
  <si>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</si>
  <si>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</si>
  <si>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</si>
  <si>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</si>
  <si>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</si>
  <si>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</si>
  <si>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</si>
  <si>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</si>
  <si>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</si>
  <si>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</si>
  <si>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</si>
  <si>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</si>
  <si>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</si>
  <si>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</si>
  <si>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</si>
  <si>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</si>
  <si>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</si>
  <si>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</si>
  <si>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</si>
  <si>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</si>
  <si>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</si>
  <si>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</si>
  <si>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</si>
  <si>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</si>
  <si>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</si>
  <si>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</si>
  <si>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</si>
  <si>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</si>
  <si>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</si>
  <si>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</si>
  <si>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</si>
  <si>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</si>
  <si>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</si>
  <si>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</si>
  <si>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</si>
  <si>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</si>
  <si>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</si>
  <si>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</si>
  <si>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</si>
  <si>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</si>
  <si>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</si>
  <si>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</si>
  <si>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</si>
  <si>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</si>
  <si>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</si>
  <si>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</si>
  <si>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</si>
  <si>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</si>
  <si>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</si>
  <si>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</si>
  <si>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</si>
  <si>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</si>
  <si>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</si>
  <si>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</si>
  <si>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</si>
  <si>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</si>
  <si>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</si>
  <si>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</si>
  <si>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</si>
  <si>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</si>
  <si>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</si>
  <si>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</si>
  <si>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</si>
  <si>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</si>
  <si>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</si>
  <si>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</si>
  <si>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</si>
  <si>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</si>
  <si>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</si>
  <si>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</si>
  <si>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</si>
  <si>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</si>
  <si>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</si>
  <si>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</si>
  <si>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</si>
  <si>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</si>
  <si>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</si>
  <si>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</si>
  <si>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</si>
  <si>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</si>
  <si>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</si>
  <si>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</si>
  <si>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</si>
  <si>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</si>
  <si>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</si>
  <si>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</si>
  <si>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</si>
  <si>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</si>
  <si>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</si>
  <si>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</si>
  <si>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</si>
  <si>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</si>
  <si>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</si>
  <si>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</si>
  <si>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</si>
  <si>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</si>
  <si>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</si>
  <si>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</si>
  <si>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</si>
  <si>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</si>
  <si>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</si>
  <si>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</si>
  <si>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</si>
  <si>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</si>
  <si>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</si>
  <si>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</si>
  <si>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</si>
  <si>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</si>
  <si>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</si>
  <si>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</si>
  <si>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</si>
  <si>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</si>
  <si>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</si>
  <si>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</si>
  <si>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</si>
  <si>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</si>
  <si>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</si>
  <si>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</si>
  <si>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</si>
  <si>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</si>
  <si>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</si>
  <si>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</si>
  <si>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</si>
  <si>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</si>
  <si>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</si>
  <si>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</si>
  <si>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</si>
  <si>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</si>
  <si>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</si>
  <si>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</si>
  <si>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</si>
  <si>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</si>
  <si>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</si>
  <si>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</si>
  <si>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</si>
  <si>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</si>
  <si>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</si>
  <si>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</si>
  <si>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</si>
  <si>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</si>
  <si>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</si>
  <si>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</si>
  <si>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</si>
  <si>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</si>
  <si>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</si>
  <si>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</si>
  <si>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</si>
  <si>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</si>
  <si>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</si>
  <si>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</si>
  <si>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</si>
  <si>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</si>
  <si>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</si>
  <si>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</si>
  <si>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</si>
  <si>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</si>
  <si>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</si>
  <si>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</si>
  <si>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</si>
  <si>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</si>
  <si>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</si>
  <si>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</si>
  <si>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</si>
  <si>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</si>
  <si>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</si>
  <si>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</si>
  <si>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</si>
  <si>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</si>
  <si>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</si>
  <si>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</si>
  <si>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</si>
  <si>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</si>
  <si>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</si>
  <si>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</si>
  <si>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</si>
  <si>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</si>
  <si>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</si>
  <si>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</si>
  <si>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</si>
  <si>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</si>
  <si>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</si>
  <si>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</si>
  <si>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</si>
  <si>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</si>
  <si>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</si>
  <si>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</si>
  <si>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</si>
  <si>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</si>
  <si>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</si>
  <si>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</si>
  <si>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</si>
  <si>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</si>
  <si>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</si>
  <si>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</si>
  <si>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</si>
  <si>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</si>
  <si>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</si>
  <si>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</si>
  <si>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</si>
  <si>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</si>
  <si>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</si>
  <si>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</si>
  <si>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</si>
  <si>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</si>
  <si>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</si>
  <si>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</si>
  <si>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</si>
  <si>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</si>
  <si>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</si>
  <si>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</si>
  <si>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</si>
  <si>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</si>
  <si>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</si>
  <si>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</si>
  <si>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</si>
  <si>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</si>
  <si>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</si>
  <si>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</si>
  <si>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</si>
  <si>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</si>
  <si>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</si>
  <si>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</si>
  <si>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</si>
  <si>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</si>
  <si>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</si>
  <si>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</si>
  <si>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</si>
  <si>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</si>
  <si>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</si>
  <si>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</si>
  <si>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</si>
  <si>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</si>
  <si>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</si>
  <si>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</si>
  <si>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</si>
  <si>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</si>
  <si>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</si>
  <si>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</si>
  <si>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</si>
  <si>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</si>
  <si>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</si>
  <si>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</si>
  <si>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</si>
  <si>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</si>
  <si>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</si>
  <si>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</si>
  <si>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</si>
  <si>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</si>
  <si>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</si>
  <si>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</si>
  <si>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</si>
  <si>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</si>
  <si>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</si>
  <si>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</si>
  <si>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</si>
  <si>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</si>
  <si>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</si>
  <si>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</si>
  <si>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</si>
  <si>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</si>
  <si>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</si>
  <si>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</si>
  <si>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</si>
  <si>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</si>
  <si>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</si>
  <si>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</si>
  <si>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</si>
  <si>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</si>
  <si>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</si>
  <si>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</si>
  <si>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</si>
  <si>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</si>
  <si>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</si>
  <si>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</si>
  <si>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</si>
  <si>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</si>
  <si>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</si>
  <si>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</si>
  <si>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</si>
  <si>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</si>
  <si>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</si>
  <si>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</si>
  <si>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</si>
  <si>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</si>
  <si>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</si>
  <si>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</si>
  <si>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</si>
  <si>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</si>
  <si>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</si>
  <si>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</si>
  <si>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</si>
  <si>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</si>
  <si>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</si>
  <si>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</si>
  <si>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</si>
  <si>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</si>
  <si>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</si>
  <si>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</si>
  <si>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</si>
  <si>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</si>
  <si>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</si>
  <si>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</si>
  <si>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</si>
  <si>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</si>
  <si>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</si>
  <si>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</si>
  <si>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</si>
  <si>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</si>
  <si>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</si>
  <si>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</si>
  <si>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</si>
  <si>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</si>
  <si>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</si>
  <si>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</si>
  <si>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</si>
  <si>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</si>
  <si>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</si>
  <si>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</si>
  <si>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</si>
  <si>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</si>
  <si>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</si>
  <si>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</si>
  <si>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</si>
  <si>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</si>
  <si>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</si>
  <si>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</si>
  <si>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</si>
  <si>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</si>
  <si>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</si>
  <si>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</si>
  <si>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</si>
  <si>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</si>
  <si>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</si>
  <si>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</si>
  <si>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</si>
  <si>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</si>
  <si>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</si>
  <si>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</si>
  <si>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</si>
  <si>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</si>
  <si>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</si>
  <si>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</si>
  <si>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</si>
  <si>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</si>
  <si>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</si>
  <si>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</si>
  <si>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</si>
  <si>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</si>
  <si>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</si>
  <si>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</si>
  <si>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</si>
  <si>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</si>
  <si>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</si>
  <si>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</si>
  <si>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</si>
  <si>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</si>
  <si>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</si>
  <si>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</si>
  <si>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</si>
  <si>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</si>
  <si>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</si>
  <si>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</si>
  <si>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</si>
  <si>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</si>
  <si>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</si>
  <si>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</si>
  <si>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</si>
  <si>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</si>
  <si>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</si>
  <si>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</si>
  <si>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</si>
  <si>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</si>
  <si>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</si>
  <si>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</si>
  <si>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</si>
  <si>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</si>
  <si>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</si>
  <si>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</si>
  <si>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</si>
  <si>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</si>
  <si>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</si>
  <si>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</si>
  <si>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</si>
  <si>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</si>
  <si>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</si>
  <si>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</si>
  <si>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</si>
  <si>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</si>
  <si>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</si>
  <si>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</si>
  <si>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</si>
  <si>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</si>
  <si>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</si>
  <si>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</si>
  <si>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</si>
  <si>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</si>
  <si>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</si>
  <si>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</si>
  <si>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</si>
  <si>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</si>
  <si>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</si>
  <si>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</si>
  <si>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</si>
  <si>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</si>
  <si>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</si>
  <si>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</si>
  <si>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</si>
  <si>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</si>
  <si>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</si>
  <si>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</si>
  <si>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</si>
  <si>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</si>
  <si>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</si>
  <si>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</si>
  <si>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</si>
  <si>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</si>
  <si>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</si>
  <si>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</si>
  <si>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</si>
  <si>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</si>
  <si>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</si>
  <si>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</si>
  <si>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</si>
  <si>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</si>
  <si>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</si>
  <si>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</si>
  <si>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</si>
  <si>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</si>
  <si>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</si>
  <si>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</si>
  <si>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</si>
  <si>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</si>
  <si>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</si>
  <si>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</si>
  <si>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</si>
  <si>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</si>
  <si>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</si>
  <si>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</si>
  <si>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</si>
  <si>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</si>
  <si>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</si>
  <si>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</si>
  <si>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</si>
  <si>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</si>
  <si>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</si>
  <si>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</si>
  <si>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</si>
  <si>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</si>
  <si>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</si>
  <si>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</si>
  <si>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</si>
  <si>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</si>
  <si>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</si>
  <si>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</si>
  <si>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</si>
  <si>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</si>
  <si>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</si>
  <si>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</si>
  <si>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</si>
  <si>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</si>
  <si>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</si>
  <si>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</si>
  <si>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</si>
  <si>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</si>
  <si>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</si>
  <si>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</si>
  <si>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</si>
  <si>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</si>
  <si>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</si>
  <si>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</si>
  <si>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</si>
  <si>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</si>
  <si>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</si>
  <si>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</si>
  <si>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</si>
  <si>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</si>
  <si>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</si>
  <si>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</si>
  <si>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</si>
  <si>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</si>
  <si>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</si>
  <si>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</si>
  <si>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</si>
  <si>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</si>
  <si>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</si>
  <si>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</si>
  <si>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</si>
  <si>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</si>
  <si>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</si>
  <si>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</si>
  <si>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</si>
  <si>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</si>
  <si>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</si>
  <si>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</si>
  <si>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</si>
  <si>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</si>
  <si>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</si>
  <si>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</si>
  <si>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</si>
  <si>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</si>
  <si>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</si>
  <si>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</si>
  <si>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</si>
  <si>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</si>
  <si>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</si>
  <si>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</si>
  <si>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</si>
  <si>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</si>
  <si>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</si>
  <si>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</si>
  <si>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</si>
  <si>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</si>
  <si>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</si>
  <si>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</si>
  <si>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</si>
  <si>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</si>
  <si>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</si>
  <si>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</si>
  <si>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</si>
  <si>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</si>
  <si>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</si>
  <si>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</si>
  <si>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</si>
  <si>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</si>
  <si>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</si>
  <si>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</si>
  <si>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</si>
  <si>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</si>
  <si>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</si>
  <si>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</si>
  <si>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</si>
  <si>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</si>
  <si>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</si>
  <si>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</si>
  <si>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</si>
  <si>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</si>
  <si>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</si>
  <si>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</si>
  <si>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</si>
  <si>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</si>
  <si>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</si>
  <si>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</si>
  <si>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</si>
  <si>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</si>
  <si>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</si>
  <si>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</si>
  <si>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</si>
  <si>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</si>
  <si>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</si>
  <si>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</si>
  <si>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</si>
  <si>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</si>
  <si>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</si>
  <si>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</si>
  <si>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</si>
  <si>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</si>
  <si>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</si>
  <si>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</si>
  <si>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</si>
  <si>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</si>
  <si>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</si>
  <si>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</si>
  <si>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</si>
  <si>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</si>
  <si>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</si>
  <si>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</si>
  <si>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</si>
  <si>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</si>
  <si>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</si>
  <si>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</si>
  <si>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</si>
  <si>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</si>
  <si>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</si>
  <si>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</si>
  <si>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</si>
  <si>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</si>
  <si>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</si>
  <si>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</si>
  <si>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</si>
  <si>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</si>
  <si>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</si>
  <si>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</si>
  <si>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</si>
  <si>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</si>
  <si>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</si>
  <si>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</si>
  <si>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</si>
  <si>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</si>
  <si>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</si>
  <si>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</si>
  <si>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</si>
  <si>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</si>
  <si>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</si>
  <si>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</si>
  <si>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</si>
  <si>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</si>
  <si>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</si>
  <si>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</si>
  <si>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</si>
  <si>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</si>
  <si>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</si>
  <si>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</si>
  <si>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</si>
  <si>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</si>
  <si>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</si>
  <si>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</si>
  <si>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</si>
  <si>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</si>
  <si>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</si>
  <si>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</si>
  <si>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</si>
  <si>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</si>
  <si>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</si>
  <si>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</si>
  <si>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</si>
  <si>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</si>
  <si>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</si>
  <si>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</si>
  <si>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</si>
  <si>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</si>
  <si>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</si>
  <si>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</si>
  <si>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</si>
  <si>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</si>
  <si>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</si>
  <si>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</si>
  <si>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</si>
  <si>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</si>
  <si>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</si>
  <si>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</si>
  <si>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</si>
  <si>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</si>
  <si>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</si>
  <si>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</si>
  <si>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</si>
  <si>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</si>
  <si>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</si>
  <si>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</si>
  <si>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</si>
  <si>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</si>
  <si>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</si>
  <si>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</si>
  <si>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</si>
  <si>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</si>
  <si>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</si>
  <si>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</si>
  <si>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</si>
  <si>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</si>
  <si>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</si>
  <si>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</si>
  <si>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</si>
  <si>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</si>
  <si>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</si>
  <si>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</si>
  <si>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</si>
  <si>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</si>
  <si>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</si>
  <si>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</si>
  <si>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</si>
  <si>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</si>
  <si>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</si>
  <si>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</si>
  <si>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</si>
  <si>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</si>
  <si>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</si>
  <si>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</si>
  <si>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</si>
  <si>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</si>
  <si>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</si>
  <si>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</si>
  <si>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</si>
  <si>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</si>
  <si>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</si>
  <si>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</si>
  <si>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</si>
  <si>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</si>
  <si>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</si>
  <si>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</si>
  <si>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</si>
  <si>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</si>
  <si>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</si>
  <si>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</si>
  <si>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</si>
  <si>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</si>
  <si>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</si>
  <si>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</si>
  <si>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</si>
  <si>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</si>
  <si>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</si>
  <si>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</si>
  <si>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</si>
  <si>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</si>
  <si>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</si>
  <si>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</si>
  <si>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</si>
  <si>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</si>
  <si>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</si>
  <si>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</si>
  <si>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</si>
  <si>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</si>
  <si>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</si>
  <si>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</si>
  <si>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</si>
  <si>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</si>
  <si>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</si>
  <si>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</si>
  <si>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</si>
  <si>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</si>
  <si>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</si>
  <si>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</si>
  <si>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</si>
  <si>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</si>
  <si>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</si>
  <si>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</si>
  <si>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</si>
  <si>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</si>
  <si>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</si>
  <si>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</si>
  <si>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</si>
  <si>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</si>
  <si>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</si>
  <si>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</si>
  <si>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</si>
  <si>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</si>
  <si>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</si>
  <si>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</si>
  <si>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</si>
  <si>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</si>
  <si>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</si>
  <si>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</si>
  <si>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</si>
  <si>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</si>
  <si>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</si>
  <si>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</si>
  <si>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</si>
  <si>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</si>
  <si>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</si>
  <si>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</si>
  <si>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</si>
  <si>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</si>
  <si>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</si>
  <si>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</si>
  <si>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</si>
  <si>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</si>
  <si>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</si>
  <si>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</si>
  <si>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</si>
  <si>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</si>
  <si>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</si>
  <si>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</si>
  <si>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</si>
  <si>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</si>
  <si>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</si>
  <si>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</si>
  <si>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</si>
  <si>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</si>
  <si>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</si>
  <si>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</si>
  <si>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</si>
  <si>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</si>
  <si>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</si>
  <si>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</si>
  <si>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</si>
  <si>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</si>
  <si>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</si>
  <si>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</si>
  <si>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</si>
  <si>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</si>
  <si>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</si>
  <si>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</si>
  <si>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</si>
  <si>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</si>
  <si>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</si>
  <si>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</si>
  <si>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</si>
  <si>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</si>
  <si>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</si>
  <si>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</si>
  <si>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</si>
  <si>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</si>
  <si>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</si>
  <si>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</si>
  <si>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</si>
  <si>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</si>
  <si>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</si>
  <si>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</si>
  <si>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</si>
  <si>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</si>
  <si>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</si>
  <si>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</si>
  <si>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</si>
  <si>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</si>
  <si>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</si>
  <si>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</si>
  <si>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</si>
  <si>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</si>
  <si>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</si>
  <si>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</si>
  <si>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</si>
  <si>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</si>
  <si>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</si>
  <si>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</si>
  <si>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</si>
  <si>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</si>
  <si>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</si>
  <si>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</si>
  <si>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</si>
  <si>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</si>
  <si>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</si>
  <si>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</si>
  <si>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</si>
  <si>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</si>
  <si>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</si>
  <si>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</si>
  <si>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</si>
  <si>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</si>
  <si>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</si>
  <si>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</si>
  <si>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</si>
  <si>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</si>
  <si>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</si>
  <si>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</si>
  <si>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</si>
  <si>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</si>
  <si>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</si>
  <si>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</si>
  <si>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</si>
  <si>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</si>
  <si>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</si>
  <si>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</si>
  <si>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</si>
  <si>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</si>
  <si>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</si>
  <si>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</si>
  <si>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</si>
  <si>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</si>
  <si>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</si>
  <si>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</si>
  <si>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</si>
  <si>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</si>
  <si>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</si>
  <si>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</si>
  <si>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</si>
  <si>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</si>
  <si>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</si>
  <si>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</si>
  <si>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</si>
  <si>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</si>
  <si>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</si>
  <si>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</si>
  <si>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</si>
  <si>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</si>
  <si>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</si>
  <si>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</si>
  <si>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</si>
  <si>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</si>
  <si>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</si>
  <si>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</si>
  <si>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</si>
  <si>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</si>
  <si>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</si>
  <si>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</si>
  <si>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</si>
  <si>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</si>
  <si>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</si>
  <si>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</si>
  <si>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</si>
  <si>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</si>
  <si>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</si>
  <si>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</si>
  <si>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</si>
  <si>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</si>
  <si>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</si>
  <si>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</si>
  <si>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</si>
  <si>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</si>
  <si>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</si>
  <si>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</si>
  <si>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</si>
  <si>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</si>
  <si>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</si>
  <si>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</si>
  <si>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</si>
  <si>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</si>
  <si>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</si>
  <si>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</si>
  <si>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</si>
  <si>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</si>
  <si>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</si>
  <si>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</si>
  <si>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</si>
  <si>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</si>
  <si>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</si>
  <si>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</si>
  <si>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</si>
  <si>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</si>
  <si>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</si>
  <si>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</si>
  <si>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</si>
  <si>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</si>
  <si>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</si>
  <si>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</si>
  <si>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</si>
  <si>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</si>
  <si>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</si>
  <si>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</si>
  <si>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</si>
  <si>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</si>
  <si>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</si>
  <si>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</si>
  <si>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</si>
  <si>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</si>
  <si>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</si>
  <si>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</si>
  <si>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</si>
  <si>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</si>
  <si>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</si>
  <si>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</si>
  <si>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</si>
  <si>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</si>
  <si>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</si>
  <si>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</si>
  <si>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</si>
  <si>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</si>
  <si>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</si>
  <si>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</si>
  <si>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</si>
  <si>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</si>
  <si>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</si>
  <si>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</si>
  <si>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</si>
  <si>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</si>
  <si>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</si>
  <si>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</si>
  <si>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</si>
  <si>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</si>
  <si>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</si>
  <si>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</si>
  <si>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</si>
  <si>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</si>
  <si>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</si>
  <si>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</si>
  <si>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</si>
  <si>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</si>
  <si>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</si>
  <si>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</si>
  <si>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</si>
  <si>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</si>
  <si>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</si>
  <si>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</si>
  <si>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</si>
  <si>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</si>
  <si>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</si>
  <si>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</si>
  <si>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</si>
  <si>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</si>
  <si>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</si>
  <si>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</si>
  <si>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</si>
  <si>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</si>
  <si>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</si>
  <si>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</si>
  <si>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</si>
  <si>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</si>
  <si>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</si>
  <si>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</si>
  <si>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</si>
  <si>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</si>
  <si>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</si>
  <si>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</si>
  <si>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</si>
  <si>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</si>
  <si>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</si>
  <si>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</si>
  <si>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</si>
  <si>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</si>
  <si>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</si>
  <si>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</si>
  <si>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</si>
  <si>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</si>
  <si>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</si>
  <si>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</si>
  <si>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</si>
  <si>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</si>
  <si>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</si>
  <si>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</si>
  <si>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</si>
  <si>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</si>
  <si>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</si>
  <si>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</si>
  <si>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</si>
  <si>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</si>
  <si>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</si>
  <si>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</si>
  <si>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</si>
  <si>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</si>
  <si>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</si>
  <si>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</si>
  <si>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</si>
  <si>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</si>
  <si>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</si>
  <si>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</si>
  <si>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</si>
  <si>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</si>
  <si>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</si>
  <si>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</si>
  <si>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</si>
  <si>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</si>
  <si>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</si>
  <si>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</si>
  <si>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</si>
  <si>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</si>
  <si>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</si>
  <si>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</si>
  <si>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</si>
  <si>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</si>
  <si>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</si>
  <si>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</si>
  <si>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</si>
  <si>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</si>
  <si>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</si>
  <si>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</si>
  <si>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</si>
  <si>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</si>
  <si>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</si>
  <si>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</si>
  <si>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</si>
  <si>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</si>
  <si>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</si>
  <si>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</si>
  <si>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</si>
  <si>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</si>
  <si>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</si>
  <si>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</si>
  <si>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</si>
  <si>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</si>
  <si>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</si>
  <si>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</si>
  <si>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</si>
  <si>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</si>
  <si>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</si>
  <si>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</si>
  <si>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</si>
  <si>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</si>
  <si>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</si>
  <si>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</si>
  <si>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</si>
  <si>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</si>
  <si>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</si>
  <si>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</si>
  <si>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</si>
  <si>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</si>
  <si>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</si>
  <si>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</si>
  <si>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</si>
  <si>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</si>
  <si>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</si>
  <si>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</si>
  <si>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</si>
  <si>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</si>
  <si>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</si>
  <si>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</si>
  <si>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</si>
  <si>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</si>
  <si>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</si>
  <si>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</si>
  <si>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</si>
  <si>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</si>
  <si>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</si>
  <si>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</si>
  <si>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</si>
  <si>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</si>
  <si>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</si>
  <si>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</si>
  <si>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</si>
  <si>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</si>
  <si>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</si>
  <si>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</si>
  <si>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</si>
  <si>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</si>
  <si>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</si>
  <si>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</si>
  <si>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</si>
  <si>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</si>
  <si>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</si>
  <si>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</si>
  <si>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</si>
  <si>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</si>
  <si>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</si>
  <si>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</si>
  <si>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</si>
  <si>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</si>
  <si>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</si>
  <si>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</si>
  <si>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</si>
  <si>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</si>
  <si>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</si>
  <si>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</si>
  <si>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</si>
  <si>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</si>
  <si>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</si>
  <si>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</si>
  <si>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</si>
  <si>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</si>
  <si>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</si>
  <si>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</si>
  <si>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</si>
  <si>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</si>
  <si>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</si>
  <si>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</si>
  <si>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</si>
  <si>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</si>
  <si>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</si>
  <si>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</si>
  <si>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</si>
  <si>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</si>
  <si>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</si>
  <si>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</si>
  <si>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</si>
  <si>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</si>
  <si>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</si>
  <si>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</si>
  <si>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</si>
  <si>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</si>
  <si>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</si>
  <si>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</si>
  <si>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</si>
  <si>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</si>
  <si>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</si>
  <si>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</si>
  <si>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</si>
  <si>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</si>
  <si>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</si>
  <si>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</si>
  <si>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</si>
  <si>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</si>
  <si>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</si>
  <si>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</si>
  <si>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</si>
  <si>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</si>
  <si>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</si>
  <si>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</si>
  <si>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</si>
  <si>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</si>
  <si>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</si>
  <si>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</si>
  <si>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</si>
  <si>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</si>
  <si>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</si>
  <si>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</si>
  <si>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</si>
  <si>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</si>
  <si>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</si>
  <si>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</si>
  <si>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</si>
  <si>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</si>
  <si>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</si>
  <si>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</si>
  <si>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</si>
  <si>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</si>
  <si>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</si>
  <si>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</si>
  <si>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</si>
  <si>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</si>
  <si>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</si>
  <si>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</si>
  <si>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</si>
  <si>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</si>
  <si>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</si>
  <si>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</si>
  <si>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</si>
  <si>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</si>
  <si>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</si>
  <si>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</si>
  <si>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</si>
  <si>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</si>
  <si>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</si>
  <si>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</si>
  <si>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</si>
  <si>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</si>
  <si>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</si>
  <si>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</si>
  <si>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</si>
  <si>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</si>
  <si>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</si>
  <si>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</si>
  <si>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</si>
  <si>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</si>
  <si>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</si>
  <si>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</si>
  <si>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</si>
  <si>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</si>
  <si>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</si>
  <si>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</si>
  <si>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</si>
  <si>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</si>
  <si>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</si>
  <si>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</si>
  <si>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</si>
  <si>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</si>
  <si>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</si>
  <si>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</si>
  <si>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</si>
  <si>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</si>
  <si>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</si>
  <si>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</si>
  <si>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</si>
  <si>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</si>
  <si>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</si>
  <si>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</si>
  <si>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</si>
  <si>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</si>
  <si>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</si>
  <si>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</si>
  <si>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</si>
  <si>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</si>
  <si>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</si>
  <si>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</si>
  <si>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</si>
  <si>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</si>
  <si>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</si>
  <si>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</si>
  <si>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</si>
  <si>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</si>
  <si>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</si>
  <si>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</si>
  <si>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</si>
  <si>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</si>
  <si>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</si>
  <si>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</si>
  <si>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</si>
  <si>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</si>
  <si>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</si>
  <si>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</si>
  <si>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</si>
  <si>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</si>
  <si>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</si>
  <si>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</si>
  <si>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</si>
  <si>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</si>
  <si>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</si>
  <si>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</si>
  <si>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</si>
  <si>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</si>
  <si>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</si>
  <si>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</si>
  <si>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</si>
  <si>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</si>
  <si>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</si>
  <si>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</si>
  <si>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</si>
  <si>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</si>
  <si>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</si>
  <si>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</si>
  <si>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</si>
  <si>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</si>
  <si>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</si>
  <si>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</si>
  <si>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</si>
  <si>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</si>
  <si>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</si>
  <si>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</si>
  <si>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</si>
  <si>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</si>
  <si>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</si>
  <si>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</si>
  <si>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</si>
  <si>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</si>
  <si>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</si>
  <si>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</si>
  <si>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</si>
  <si>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</si>
  <si>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</si>
  <si>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</si>
  <si>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</si>
  <si>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</si>
  <si>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</si>
  <si>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</si>
  <si>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</si>
  <si>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</si>
  <si>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</si>
  <si>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</si>
  <si>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</si>
  <si>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</si>
  <si>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</si>
  <si>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</si>
  <si>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</si>
  <si>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</si>
  <si>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</si>
  <si>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</si>
  <si>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</si>
  <si>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</si>
  <si>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</si>
  <si>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</si>
  <si>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</si>
  <si>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</si>
  <si>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</si>
  <si>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</si>
  <si>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</si>
  <si>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</si>
  <si>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</si>
  <si>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</si>
  <si>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</si>
  <si>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</si>
  <si>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</si>
  <si>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</si>
  <si>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</si>
  <si>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</si>
  <si>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</si>
  <si>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</si>
  <si>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</si>
  <si>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</si>
  <si>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</si>
  <si>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</si>
  <si>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</si>
  <si>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</si>
  <si>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</si>
  <si>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</si>
  <si>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</si>
  <si>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</si>
  <si>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</si>
  <si>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</si>
  <si>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</si>
  <si>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</si>
  <si>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</si>
  <si>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</si>
  <si>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</si>
  <si>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</si>
  <si>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</si>
  <si>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</si>
  <si>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</si>
  <si>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</si>
  <si>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</si>
  <si>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</si>
  <si>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</si>
  <si>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</si>
  <si>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</si>
  <si>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</si>
  <si>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</si>
  <si>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</si>
  <si>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</si>
  <si>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</si>
  <si>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</si>
  <si>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</si>
  <si>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</si>
  <si>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</si>
  <si>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</si>
  <si>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</si>
  <si>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</si>
  <si>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</si>
  <si>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</si>
  <si>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</si>
  <si>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</si>
  <si>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</si>
  <si>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</si>
  <si>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</si>
  <si>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</si>
  <si>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</si>
  <si>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</si>
  <si>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</si>
  <si>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</si>
  <si>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</si>
  <si>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</si>
  <si>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</si>
  <si>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</si>
  <si>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</si>
  <si>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</si>
  <si>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</si>
  <si>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</si>
  <si>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</si>
  <si>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</si>
  <si>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</si>
  <si>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</si>
  <si>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</si>
  <si>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</si>
  <si>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</si>
  <si>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</si>
  <si>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</si>
  <si>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</si>
  <si>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</si>
  <si>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</si>
  <si>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</si>
  <si>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</si>
  <si>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</si>
  <si>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</si>
  <si>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</si>
  <si>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</si>
  <si>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</si>
  <si>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</si>
  <si>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</si>
  <si>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</si>
  <si>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</si>
  <si>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</si>
  <si>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</si>
  <si>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</si>
  <si>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</si>
  <si>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</si>
  <si>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</si>
  <si>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</si>
  <si>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</si>
  <si>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</si>
  <si>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</si>
  <si>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</si>
  <si>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</si>
  <si>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</si>
  <si>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</si>
  <si>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</si>
  <si>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</si>
  <si>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</si>
  <si>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</si>
  <si>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</si>
  <si>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</si>
  <si>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</si>
  <si>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</si>
  <si>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</si>
  <si>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</si>
  <si>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</si>
  <si>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</si>
  <si>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</si>
  <si>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</si>
  <si>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</si>
  <si>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</si>
  <si>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</si>
  <si>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</si>
  <si>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</si>
  <si>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</si>
  <si>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</si>
  <si>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</si>
  <si>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</si>
  <si>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</si>
  <si>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</si>
  <si>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</si>
  <si>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</si>
  <si>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</si>
  <si>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</si>
  <si>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</si>
  <si>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</si>
  <si>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</si>
  <si>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</si>
  <si>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</si>
  <si>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</si>
  <si>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</si>
  <si>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</si>
  <si>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</si>
  <si>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</si>
  <si>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</si>
  <si>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</si>
  <si>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</si>
  <si>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</si>
  <si>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</si>
  <si>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</si>
  <si>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</si>
  <si>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</si>
  <si>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</si>
  <si>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</si>
  <si>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</si>
  <si>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</si>
  <si>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</si>
  <si>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</si>
  <si>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</si>
  <si>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</si>
  <si>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</si>
  <si>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</si>
  <si>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</si>
  <si>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</si>
  <si>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</si>
  <si>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</si>
  <si>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</si>
  <si>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</si>
  <si>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</si>
  <si>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</si>
  <si>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</si>
  <si>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</si>
  <si>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</si>
  <si>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</si>
  <si>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</si>
  <si>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</si>
  <si>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</si>
  <si>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</si>
  <si>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</si>
  <si>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</si>
  <si>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</si>
  <si>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</si>
  <si>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</si>
  <si>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</si>
  <si>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</si>
  <si>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</si>
  <si>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</si>
  <si>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</si>
  <si>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</si>
  <si>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</si>
  <si>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</si>
  <si>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</si>
  <si>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</si>
  <si>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</si>
  <si>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</si>
  <si>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</si>
  <si>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</si>
  <si>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</si>
  <si>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</si>
  <si>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</si>
  <si>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</si>
  <si>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</si>
  <si>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</si>
  <si>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</si>
  <si>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</si>
  <si>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</si>
  <si>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</si>
  <si>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</si>
  <si>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</si>
  <si>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</si>
  <si>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</si>
  <si>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</si>
  <si>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</si>
  <si>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</si>
  <si>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</si>
  <si>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</si>
  <si>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</si>
  <si>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</si>
  <si>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</si>
  <si>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</si>
  <si>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</si>
  <si>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</si>
  <si>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</si>
  <si>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</si>
  <si>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</si>
  <si>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</si>
  <si>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</si>
  <si>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</si>
  <si>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</si>
  <si>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</si>
  <si>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</si>
  <si>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</si>
  <si>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</si>
  <si>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</si>
  <si>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</si>
  <si>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</si>
  <si>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</si>
  <si>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</si>
  <si>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</si>
  <si>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</si>
  <si>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</si>
  <si>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</si>
  <si>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</si>
  <si>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</si>
  <si>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</si>
  <si>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</si>
  <si>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</si>
  <si>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</si>
  <si>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</si>
  <si>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</si>
  <si>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</si>
  <si>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</si>
  <si>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</si>
  <si>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</si>
  <si>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</si>
  <si>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</si>
  <si>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</si>
  <si>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</si>
  <si>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</si>
  <si>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</si>
  <si>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</si>
  <si>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</si>
  <si>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</si>
  <si>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</si>
  <si>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</si>
  <si>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</si>
  <si>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</si>
  <si>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</si>
  <si>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</si>
  <si>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</si>
  <si>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</si>
  <si>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</si>
  <si>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</si>
  <si>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</si>
  <si>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</si>
  <si>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</si>
  <si>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</si>
  <si>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</si>
  <si>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</si>
  <si>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</si>
  <si>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</si>
  <si>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</si>
  <si>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</si>
  <si>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</si>
  <si>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</si>
  <si>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</si>
  <si>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</si>
  <si>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</si>
  <si>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</si>
  <si>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</si>
  <si>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</si>
  <si>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</si>
  <si>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</si>
  <si>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</si>
  <si>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</si>
  <si>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</si>
  <si>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</si>
  <si>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</si>
  <si>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</si>
  <si>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</si>
  <si>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</si>
  <si>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</si>
  <si>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</si>
  <si>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</si>
  <si>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</si>
  <si>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</si>
  <si>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</si>
  <si>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</si>
  <si>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</si>
  <si>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</si>
  <si>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</si>
  <si>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</si>
  <si>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</si>
  <si>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</si>
  <si>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</si>
  <si>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</si>
  <si>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</si>
  <si>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</si>
  <si>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</si>
  <si>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</si>
  <si>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</si>
  <si>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</si>
  <si>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</si>
  <si>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</si>
  <si>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</si>
  <si>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</si>
  <si>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</si>
  <si>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</si>
  <si>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</si>
  <si>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</si>
  <si>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</si>
  <si>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</si>
  <si>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</si>
  <si>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</si>
  <si>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</si>
  <si>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</si>
  <si>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</si>
  <si>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</si>
  <si>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</si>
  <si>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</si>
  <si>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</si>
  <si>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</si>
  <si>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</si>
  <si>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</si>
  <si>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</si>
  <si>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</si>
  <si>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</si>
  <si>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</si>
  <si>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</si>
  <si>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</si>
  <si>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</si>
  <si>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</si>
  <si>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</si>
  <si>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</si>
  <si>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</si>
  <si>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</si>
  <si>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</si>
  <si>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</si>
  <si>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</si>
  <si>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</si>
  <si>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</si>
  <si>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</si>
  <si>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</si>
  <si>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</si>
  <si>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</si>
  <si>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</si>
  <si>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</si>
  <si>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</si>
  <si>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</si>
  <si>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</si>
  <si>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</si>
  <si>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</si>
  <si>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</si>
  <si>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</si>
  <si>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</si>
  <si>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</si>
  <si>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</si>
  <si>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</si>
  <si>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</si>
  <si>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</si>
  <si>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</si>
  <si>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</si>
  <si>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</si>
  <si>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</si>
  <si>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</si>
  <si>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</si>
  <si>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</si>
  <si>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</si>
  <si>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</si>
  <si>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</si>
  <si>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</si>
  <si>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</si>
  <si>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</si>
  <si>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</si>
  <si>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</si>
  <si>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</si>
  <si>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</si>
  <si>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</si>
  <si>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</si>
  <si>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</si>
  <si>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</si>
  <si>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</si>
  <si>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</si>
  <si>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</si>
  <si>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</si>
  <si>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</si>
  <si>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</si>
  <si>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</si>
  <si>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</si>
  <si>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</si>
  <si>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</si>
  <si>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</si>
  <si>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</si>
  <si>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</si>
  <si>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</si>
  <si>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</si>
  <si>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</si>
  <si>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</si>
  <si>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</si>
  <si>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</si>
  <si>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</si>
  <si>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</si>
  <si>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</si>
  <si>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</si>
  <si>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</si>
  <si>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</si>
  <si>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</si>
  <si>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</si>
  <si>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</si>
  <si>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</si>
  <si>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</si>
  <si>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</si>
  <si>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</si>
  <si>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</si>
  <si>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</si>
  <si>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</si>
  <si>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</si>
  <si>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</si>
  <si>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</si>
  <si>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</si>
  <si>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</si>
  <si>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</si>
  <si>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</si>
  <si>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</si>
  <si>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</si>
  <si>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</si>
  <si>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</si>
  <si>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</si>
  <si>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</si>
  <si>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</si>
  <si>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</si>
  <si>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</si>
  <si>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</si>
  <si>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</si>
  <si>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</si>
  <si>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</si>
  <si>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</si>
  <si>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</si>
  <si>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</si>
  <si>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</si>
  <si>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</si>
  <si>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</si>
  <si>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</si>
  <si>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</si>
  <si>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</si>
  <si>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</si>
  <si>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</si>
  <si>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</si>
  <si>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</si>
  <si>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</si>
  <si>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</si>
  <si>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</si>
  <si>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</si>
  <si>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</si>
  <si>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</si>
  <si>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</si>
  <si>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</si>
  <si>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</si>
  <si>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</si>
  <si>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</si>
  <si>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</si>
  <si>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</si>
  <si>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</si>
  <si>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</si>
  <si>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</si>
  <si>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</si>
  <si>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</si>
  <si>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</si>
  <si>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</si>
  <si>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</si>
  <si>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</si>
  <si>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</si>
  <si>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</si>
  <si>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</si>
  <si>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</si>
  <si>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</si>
  <si>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</si>
  <si>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</si>
  <si>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</si>
  <si>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</si>
  <si>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</si>
  <si>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</si>
  <si>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</si>
  <si>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</si>
  <si>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</si>
  <si>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</si>
  <si>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</si>
  <si>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</si>
  <si>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</si>
  <si>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</si>
  <si>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</si>
  <si>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</si>
  <si>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</si>
  <si>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</si>
  <si>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</si>
  <si>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</si>
  <si>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</si>
  <si>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</si>
  <si>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</si>
  <si>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</si>
  <si>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</si>
  <si>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</si>
  <si>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</si>
  <si>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</si>
  <si>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</si>
  <si>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</si>
  <si>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</si>
  <si>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</si>
  <si>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</si>
  <si>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</si>
  <si>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</si>
  <si>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</si>
  <si>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</si>
  <si>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</si>
  <si>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</si>
  <si>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</si>
  <si>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</si>
  <si>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</si>
  <si>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</si>
  <si>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</si>
  <si>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</si>
  <si>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</si>
  <si>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</si>
  <si>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</si>
  <si>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</si>
  <si>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</si>
  <si>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</si>
  <si>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</si>
  <si>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</si>
  <si>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</si>
  <si>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</si>
  <si>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</si>
  <si>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</si>
  <si>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</si>
  <si>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</si>
  <si>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</si>
  <si>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</si>
  <si>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</si>
  <si>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</si>
  <si>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</si>
  <si>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</si>
  <si>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</si>
  <si>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</si>
  <si>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</si>
  <si>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</si>
  <si>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</si>
  <si>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</si>
  <si>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</si>
  <si>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</si>
  <si>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</si>
  <si>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</si>
  <si>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</si>
  <si>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</si>
  <si>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</si>
  <si>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</si>
  <si>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</si>
  <si>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</si>
  <si>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</si>
  <si>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</si>
  <si>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</si>
  <si>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</si>
  <si>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</si>
  <si>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</si>
  <si>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</si>
  <si>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</si>
  <si>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</si>
  <si>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</si>
  <si>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</si>
  <si>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</si>
  <si>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</si>
  <si>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</si>
  <si>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</si>
  <si>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</si>
  <si>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</si>
  <si>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</si>
  <si>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</si>
  <si>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</si>
  <si>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</si>
  <si>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</si>
  <si>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</si>
  <si>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</si>
  <si>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</si>
  <si>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</si>
  <si>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</si>
  <si>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</si>
  <si>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</si>
  <si>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</si>
  <si>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</si>
  <si>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</si>
  <si>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</si>
  <si>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</si>
  <si>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</si>
  <si>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</si>
  <si>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</si>
  <si>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</si>
  <si>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</si>
  <si>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</si>
  <si>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</si>
  <si>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</si>
  <si>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</si>
  <si>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</si>
  <si>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</si>
  <si>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</si>
  <si>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</si>
  <si>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</si>
  <si>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</si>
  <si>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</si>
  <si>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</si>
  <si>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</si>
  <si>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</si>
  <si>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</si>
  <si>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</si>
  <si>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</si>
  <si>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</si>
  <si>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</si>
  <si>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</si>
  <si>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</si>
  <si>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</si>
  <si>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</si>
  <si>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</si>
  <si>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</si>
  <si>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</si>
  <si>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</si>
  <si>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</si>
  <si>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</si>
  <si>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</si>
  <si>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</si>
  <si>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</si>
  <si>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</si>
  <si>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</si>
  <si>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</si>
  <si>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</si>
  <si>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</si>
  <si>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</si>
  <si>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</si>
  <si>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</si>
  <si>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</si>
  <si>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</si>
  <si>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</si>
  <si>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</si>
  <si>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</si>
  <si>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</si>
  <si>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</si>
  <si>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</si>
  <si>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</si>
  <si>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</si>
  <si>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</si>
  <si>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</si>
  <si>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</si>
  <si>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</si>
  <si>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</si>
  <si>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</si>
  <si>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</si>
  <si>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</si>
  <si>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</si>
  <si>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</si>
  <si>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</si>
  <si>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</si>
  <si>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</si>
  <si>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</si>
  <si>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</si>
  <si>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</si>
  <si>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</si>
  <si>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</si>
  <si>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</si>
  <si>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</si>
  <si>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</si>
  <si>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</si>
  <si>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</si>
  <si>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</si>
  <si>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</si>
  <si>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</si>
  <si>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</si>
  <si>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</si>
  <si>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</si>
  <si>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</si>
  <si>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</si>
  <si>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</si>
  <si>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</si>
  <si>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</si>
  <si>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</si>
  <si>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</si>
  <si>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</si>
  <si>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</si>
  <si>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</si>
  <si>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</si>
  <si>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</si>
  <si>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</si>
  <si>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</si>
  <si>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</si>
  <si>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</si>
  <si>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</si>
  <si>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</si>
  <si>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</si>
  <si>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</si>
  <si>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</si>
  <si>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</si>
  <si>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</si>
  <si>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</si>
  <si>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</si>
  <si>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</si>
  <si>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</si>
  <si>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</si>
  <si>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</si>
  <si>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</si>
  <si>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</si>
  <si>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</si>
  <si>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</si>
  <si>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</si>
  <si>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</si>
  <si>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</si>
  <si>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</si>
  <si>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</si>
  <si>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</si>
  <si>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</si>
  <si>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</si>
  <si>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</si>
  <si>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</si>
  <si>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</si>
  <si>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</si>
  <si>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</si>
  <si>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</si>
  <si>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</si>
  <si>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</si>
  <si>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</si>
  <si>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</si>
  <si>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</si>
  <si>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</si>
  <si>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</si>
  <si>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</si>
  <si>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</si>
  <si>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</si>
  <si>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</si>
  <si>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</si>
  <si>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</si>
  <si>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</si>
  <si>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</si>
  <si>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</si>
  <si>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</si>
  <si>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</si>
  <si>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</si>
  <si>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</si>
  <si>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</si>
  <si>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</si>
  <si>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</si>
  <si>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</si>
  <si>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</si>
  <si>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</si>
  <si>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</si>
  <si>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</si>
  <si>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</si>
  <si>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</si>
  <si>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</si>
  <si>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</si>
  <si>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</si>
  <si>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</si>
  <si>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</si>
  <si>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</si>
  <si>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</si>
  <si>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</si>
  <si>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</si>
  <si>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</si>
  <si>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</si>
  <si>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</si>
  <si>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</si>
  <si>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</si>
  <si>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</si>
  <si>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</si>
  <si>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</si>
  <si>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</si>
  <si>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</si>
  <si>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</si>
  <si>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</si>
  <si>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</si>
  <si>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</si>
  <si>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</si>
  <si>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</si>
  <si>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</si>
  <si>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</si>
  <si>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</si>
  <si>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</si>
  <si>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</si>
  <si>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</si>
  <si>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</si>
  <si>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</si>
  <si>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</si>
  <si>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</si>
  <si>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</si>
  <si>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</si>
  <si>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</si>
  <si>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</si>
  <si>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</si>
  <si>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</si>
  <si>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</si>
  <si>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</si>
  <si>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</si>
  <si>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</si>
  <si>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</si>
  <si>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</si>
  <si>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</si>
  <si>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</si>
  <si>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</si>
  <si>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</si>
  <si>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</si>
  <si>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</si>
  <si>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</si>
  <si>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</si>
  <si>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</si>
  <si>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</si>
  <si>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</si>
  <si>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</si>
  <si>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</si>
  <si>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</si>
  <si>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</si>
  <si>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</si>
  <si>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</si>
  <si>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</si>
  <si>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</si>
  <si>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</si>
  <si>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</si>
  <si>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</si>
  <si>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</si>
  <si>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</si>
  <si>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</si>
  <si>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</si>
  <si>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</si>
  <si>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</si>
  <si>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</si>
  <si>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</si>
  <si>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</si>
  <si>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</si>
  <si>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</si>
  <si>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</si>
  <si>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</si>
  <si>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</si>
  <si>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</si>
  <si>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</si>
  <si>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</si>
  <si>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</si>
  <si>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</si>
  <si>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</si>
  <si>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</si>
  <si>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</si>
  <si>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</si>
  <si>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</si>
  <si>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</si>
  <si>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</si>
  <si>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</si>
  <si>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</si>
  <si>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</si>
  <si>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</si>
  <si>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</si>
  <si>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</si>
  <si>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</si>
  <si>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</si>
  <si>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</si>
  <si>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</si>
  <si>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</si>
  <si>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</si>
  <si>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</si>
  <si>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</si>
  <si>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</si>
  <si>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</si>
  <si>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</si>
  <si>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</si>
  <si>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</si>
  <si>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</si>
  <si>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</si>
  <si>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</si>
  <si>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</si>
  <si>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</si>
  <si>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</si>
  <si>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</si>
  <si>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</si>
  <si>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</si>
  <si>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</si>
  <si>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</si>
  <si>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</si>
  <si>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</si>
  <si>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</si>
  <si>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</si>
  <si>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</si>
  <si>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</si>
  <si>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</si>
  <si>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</si>
  <si>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</si>
  <si>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</si>
  <si>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</si>
  <si>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</si>
  <si>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</si>
  <si>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</si>
  <si>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</si>
  <si>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</si>
  <si>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</si>
  <si>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</si>
  <si>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</si>
  <si>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</si>
  <si>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</si>
  <si>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</si>
  <si>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</si>
  <si>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</si>
  <si>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</si>
  <si>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</si>
  <si>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</si>
  <si>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</si>
  <si>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</si>
  <si>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</si>
  <si>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</si>
  <si>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</si>
  <si>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</si>
  <si>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</si>
  <si>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</si>
  <si>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</si>
  <si>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</si>
  <si>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</si>
  <si>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</si>
  <si>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</si>
  <si>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</si>
  <si>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</si>
  <si>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</si>
  <si>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</si>
  <si>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</si>
  <si>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</si>
  <si>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</si>
  <si>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</si>
  <si>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</si>
  <si>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</si>
  <si>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</si>
  <si>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</si>
  <si>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</si>
  <si>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</si>
  <si>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</si>
  <si>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</si>
  <si>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</si>
  <si>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</si>
  <si>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</si>
  <si>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</si>
  <si>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</si>
  <si>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</si>
  <si>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</si>
  <si>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</si>
  <si>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</si>
  <si>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</si>
  <si>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</si>
  <si>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</si>
  <si>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</si>
  <si>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</si>
  <si>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</si>
  <si>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</si>
  <si>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</si>
  <si>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</si>
  <si>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</si>
  <si>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</si>
  <si>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</si>
  <si>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</si>
  <si>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</si>
  <si>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</si>
  <si>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</si>
  <si>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</si>
  <si>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</si>
  <si>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</si>
  <si>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</si>
  <si>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</si>
  <si>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</si>
  <si>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</si>
  <si>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</si>
  <si>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</si>
  <si>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</si>
  <si>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</si>
  <si>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</si>
  <si>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</si>
  <si>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</si>
  <si>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</si>
  <si>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</si>
  <si>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</si>
  <si>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</si>
  <si>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</si>
  <si>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</si>
  <si>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</si>
  <si>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</si>
  <si>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</si>
  <si>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</si>
  <si>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</si>
  <si>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</si>
  <si>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</si>
  <si>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</si>
  <si>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</si>
  <si>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</si>
  <si>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</si>
  <si>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</si>
  <si>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</si>
  <si>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</si>
  <si>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</si>
  <si>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</si>
  <si>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</si>
  <si>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</si>
  <si>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</si>
  <si>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</si>
  <si>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</si>
  <si>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</si>
  <si>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</si>
  <si>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</si>
  <si>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</si>
  <si>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</si>
  <si>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</si>
  <si>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</si>
  <si>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</si>
  <si>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</si>
  <si>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</si>
  <si>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</si>
  <si>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</si>
  <si>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</si>
  <si>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</si>
  <si>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</si>
  <si>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</si>
  <si>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</si>
  <si>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</si>
  <si>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</si>
  <si>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</si>
  <si>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</si>
  <si>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</si>
  <si>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</si>
  <si>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</si>
  <si>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</si>
  <si>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</si>
  <si>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</si>
  <si>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</si>
  <si>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</si>
  <si>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</si>
  <si>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</si>
  <si>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</si>
  <si>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</si>
  <si>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</si>
  <si>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</si>
  <si>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</si>
  <si>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</si>
  <si>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</si>
  <si>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</si>
  <si>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</si>
  <si>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</si>
  <si>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</si>
  <si>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</si>
  <si>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</si>
  <si>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</si>
  <si>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</si>
  <si>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</si>
  <si>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</si>
  <si>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</si>
  <si>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</si>
  <si>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</si>
  <si>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</si>
  <si>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</si>
  <si>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</si>
  <si>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</si>
  <si>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</si>
  <si>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</si>
  <si>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</si>
  <si>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</si>
  <si>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</si>
  <si>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</si>
  <si>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</si>
  <si>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</si>
  <si>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</si>
  <si>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</si>
  <si>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</si>
  <si>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</si>
  <si>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</si>
  <si>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</si>
  <si>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</si>
  <si>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</si>
  <si>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</si>
  <si>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</si>
  <si>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</si>
  <si>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</si>
  <si>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</si>
  <si>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</si>
  <si>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</si>
  <si>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</si>
  <si>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</si>
  <si>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</si>
  <si>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</si>
  <si>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</si>
  <si>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</si>
  <si>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</si>
  <si>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</si>
  <si>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</si>
  <si>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</si>
  <si>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</si>
  <si>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</si>
  <si>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</si>
  <si>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</si>
  <si>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</si>
  <si>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</si>
  <si>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</si>
  <si>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</si>
  <si>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</si>
  <si>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</si>
  <si>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</si>
  <si>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</si>
  <si>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</si>
  <si>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</si>
  <si>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</si>
  <si>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</si>
  <si>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</si>
  <si>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</si>
  <si>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</si>
  <si>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</si>
  <si>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</si>
  <si>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</si>
  <si>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</si>
  <si>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</si>
  <si>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</si>
  <si>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</si>
  <si>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</si>
  <si>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</si>
  <si>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</si>
  <si>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</si>
  <si>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</si>
  <si>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</si>
  <si>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</si>
  <si>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</si>
  <si>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</si>
  <si>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</si>
  <si>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</si>
  <si>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</si>
  <si>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</si>
  <si>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</si>
  <si>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</si>
  <si>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</si>
  <si>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</si>
  <si>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</si>
  <si>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</si>
  <si>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</si>
  <si>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</si>
  <si>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</si>
  <si>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</si>
  <si>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</si>
  <si>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</si>
  <si>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</si>
  <si>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</si>
  <si>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</si>
  <si>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</si>
  <si>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</si>
  <si>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</si>
  <si>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</si>
  <si>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</si>
  <si>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</si>
  <si>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</si>
  <si>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</si>
  <si>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</si>
  <si>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</si>
  <si>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</si>
  <si>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</si>
  <si>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</si>
  <si>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</si>
  <si>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</si>
  <si>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</si>
  <si>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</si>
  <si>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</si>
  <si>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</si>
  <si>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</si>
  <si>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</si>
  <si>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</si>
  <si>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</si>
  <si>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</si>
  <si>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</si>
  <si>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</si>
  <si>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</si>
  <si>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</si>
  <si>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</si>
  <si>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</si>
  <si>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</si>
  <si>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</si>
  <si>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</si>
  <si>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</si>
  <si>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</si>
  <si>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</si>
  <si>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</si>
  <si>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</si>
  <si>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</si>
  <si>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</si>
  <si>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</si>
  <si>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</si>
  <si>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</si>
  <si>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</si>
  <si>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</si>
  <si>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</si>
  <si>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</si>
  <si>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</si>
  <si>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</si>
  <si>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</si>
  <si>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</si>
  <si>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</si>
  <si>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</si>
  <si>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</si>
  <si>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</si>
  <si>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</si>
  <si>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</si>
  <si>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</si>
  <si>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</si>
  <si>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</si>
  <si>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</si>
  <si>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</si>
  <si>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</si>
  <si>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</si>
  <si>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</si>
  <si>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</si>
  <si>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</si>
  <si>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</si>
  <si>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</si>
  <si>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</si>
  <si>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</si>
  <si>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</si>
  <si>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</si>
  <si>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</si>
  <si>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</si>
  <si>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</si>
  <si>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</si>
  <si>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</si>
  <si>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</si>
  <si>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</si>
  <si>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</si>
  <si>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</si>
  <si>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</si>
  <si>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</si>
  <si>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</si>
  <si>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</si>
  <si>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</si>
  <si>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</si>
  <si>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</si>
  <si>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</si>
  <si>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</si>
  <si>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</si>
  <si>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</si>
  <si>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</si>
  <si>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</si>
  <si>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</si>
  <si>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</si>
  <si>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</si>
  <si>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</si>
  <si>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</si>
  <si>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</si>
  <si>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</si>
  <si>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</si>
  <si>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</si>
  <si>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</si>
  <si>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</si>
  <si>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</si>
  <si>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</si>
  <si>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</si>
  <si>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</si>
  <si>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</si>
  <si>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</si>
  <si>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</si>
  <si>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</si>
  <si>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</si>
  <si>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</si>
  <si>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</si>
  <si>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</si>
  <si>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</si>
  <si>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</si>
  <si>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</si>
  <si>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</si>
  <si>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</si>
  <si>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</si>
  <si>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</si>
  <si>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</si>
  <si>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</si>
  <si>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</si>
  <si>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</si>
  <si>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</si>
  <si>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</si>
  <si>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</si>
  <si>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</si>
  <si>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</si>
  <si>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</si>
  <si>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</si>
  <si>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</si>
  <si>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</si>
  <si>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</si>
  <si>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</si>
  <si>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</si>
  <si>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</si>
  <si>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</si>
  <si>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</si>
  <si>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</si>
  <si>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</si>
  <si>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</si>
  <si>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</si>
  <si>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</si>
  <si>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</si>
  <si>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</si>
  <si>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</si>
  <si>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</si>
  <si>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</si>
  <si>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</si>
  <si>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</si>
  <si>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</si>
  <si>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</si>
  <si>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</si>
  <si>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</si>
  <si>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</si>
  <si>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</si>
  <si>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</si>
  <si>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</si>
  <si>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</si>
  <si>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</si>
  <si>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</si>
  <si>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</si>
  <si>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</si>
  <si>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</si>
  <si>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</si>
  <si>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</si>
  <si>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</si>
  <si>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</si>
  <si>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</si>
  <si>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</si>
  <si>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</si>
  <si>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</si>
  <si>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</si>
  <si>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</si>
  <si>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</si>
  <si>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</si>
  <si>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</si>
  <si>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</si>
  <si>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</si>
  <si>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</si>
  <si>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</si>
  <si>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</si>
  <si>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</si>
  <si>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</si>
  <si>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</si>
  <si>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</si>
  <si>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</si>
  <si>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</si>
  <si>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</si>
  <si>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</si>
  <si>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</si>
  <si>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</si>
  <si>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</si>
  <si>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</si>
  <si>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</si>
  <si>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</si>
  <si>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</si>
  <si>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</si>
  <si>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</si>
  <si>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</si>
  <si>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</si>
  <si>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</si>
  <si>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</si>
  <si>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</si>
  <si>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</si>
  <si>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</si>
  <si>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</si>
  <si>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</si>
  <si>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</si>
  <si>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</si>
  <si>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</si>
  <si>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</si>
  <si>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</si>
  <si>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</si>
  <si>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</si>
  <si>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</si>
  <si>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</si>
  <si>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</si>
  <si>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</si>
  <si>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</si>
  <si>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</si>
  <si>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</si>
  <si>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</si>
  <si>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</si>
  <si>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</si>
  <si>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</si>
  <si>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</si>
  <si>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</si>
  <si>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</si>
  <si>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</si>
  <si>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</si>
  <si>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</si>
  <si>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</si>
  <si>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</si>
  <si>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</si>
  <si>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</si>
  <si>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</si>
  <si>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</si>
  <si>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</si>
  <si>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</si>
  <si>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</si>
  <si>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</si>
  <si>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</si>
  <si>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</si>
  <si>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</si>
  <si>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</si>
  <si>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</si>
  <si>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</si>
  <si>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</si>
  <si>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</si>
  <si>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</si>
  <si>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</si>
  <si>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</si>
  <si>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</si>
  <si>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</si>
  <si>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</si>
  <si>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</si>
  <si>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</si>
  <si>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</si>
  <si>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</si>
  <si>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</si>
  <si>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</si>
  <si>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</si>
  <si>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</si>
  <si>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</si>
  <si>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</si>
  <si>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</si>
  <si>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</si>
  <si>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</si>
  <si>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</si>
  <si>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</si>
  <si>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</si>
  <si>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</si>
  <si>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</si>
  <si>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</si>
  <si>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</si>
  <si>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</si>
  <si>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</si>
  <si>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</si>
  <si>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</si>
  <si>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</si>
  <si>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</si>
  <si>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</si>
  <si>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</si>
  <si>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</si>
  <si>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</si>
  <si>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</si>
  <si>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</si>
  <si>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</si>
  <si>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</si>
  <si>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</si>
  <si>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</si>
  <si>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</si>
  <si>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</si>
  <si>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</si>
  <si>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</si>
  <si>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</si>
  <si>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</si>
  <si>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</si>
  <si>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</si>
  <si>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</si>
  <si>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</si>
  <si>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</si>
  <si>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</si>
  <si>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</si>
  <si>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</si>
  <si>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</si>
  <si>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</si>
  <si>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</si>
  <si>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</si>
  <si>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</si>
  <si>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</si>
  <si>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</si>
  <si>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</si>
  <si>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</si>
  <si>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</si>
  <si>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</si>
  <si>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</si>
  <si>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</si>
  <si>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</si>
  <si>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</si>
  <si>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</si>
  <si>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</si>
  <si>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</si>
  <si>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</si>
  <si>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</si>
  <si>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</si>
  <si>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</si>
  <si>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</si>
  <si>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</si>
  <si>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</si>
  <si>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</si>
  <si>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</si>
  <si>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</si>
  <si>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</si>
  <si>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</si>
  <si>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</si>
  <si>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</si>
  <si>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</si>
  <si>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</si>
  <si>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</si>
  <si>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</si>
  <si>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</si>
  <si>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</si>
  <si>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</si>
  <si>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</si>
  <si>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</si>
  <si>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</si>
  <si>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</si>
  <si>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</si>
  <si>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</si>
  <si>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</si>
  <si>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</si>
  <si>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</si>
  <si>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</si>
  <si>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</si>
  <si>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</si>
  <si>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</si>
  <si>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</si>
  <si>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</si>
  <si>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</si>
  <si>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</si>
  <si>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</si>
  <si>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</si>
  <si>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</si>
  <si>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</si>
  <si>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</si>
  <si>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</si>
  <si>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</si>
  <si>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</si>
  <si>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</si>
  <si>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</si>
  <si>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</si>
  <si>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</si>
  <si>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</si>
  <si>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</si>
  <si>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</si>
  <si>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</si>
  <si>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</si>
  <si>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</si>
  <si>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</si>
  <si>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</si>
  <si>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</si>
  <si>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</si>
  <si>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</si>
  <si>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</si>
  <si>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</si>
  <si>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</si>
  <si>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</si>
  <si>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</si>
  <si>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</si>
  <si>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</si>
  <si>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</si>
  <si>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</si>
  <si>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</si>
  <si>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</si>
  <si>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</si>
  <si>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</si>
  <si>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</si>
  <si>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</si>
  <si>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</si>
  <si>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</si>
  <si>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</si>
  <si>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</si>
  <si>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</si>
  <si>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</si>
  <si>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</si>
  <si>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</si>
  <si>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</si>
  <si>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</si>
  <si>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</si>
  <si>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</si>
  <si>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</si>
  <si>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</si>
  <si>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</si>
  <si>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</si>
  <si>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</si>
  <si>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</si>
  <si>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</si>
  <si>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</si>
  <si>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</si>
  <si>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</si>
  <si>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</si>
  <si>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</si>
  <si>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</si>
  <si>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</si>
  <si>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</si>
  <si>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</si>
  <si>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</si>
  <si>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</si>
  <si>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</si>
  <si>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</si>
  <si>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</si>
  <si>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</si>
  <si>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</si>
  <si>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</si>
  <si>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</si>
  <si>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</si>
  <si>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</si>
  <si>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</si>
  <si>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</si>
  <si>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</si>
  <si>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</si>
  <si>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</si>
  <si>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</si>
  <si>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</si>
  <si>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</si>
  <si>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</si>
  <si>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</si>
  <si>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</si>
  <si>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</si>
  <si>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</si>
  <si>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</si>
  <si>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</si>
  <si>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</si>
  <si>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</si>
  <si>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</si>
  <si>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</si>
  <si>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</si>
  <si>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</si>
  <si>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</si>
  <si>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</si>
  <si>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</si>
  <si>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</si>
  <si>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</si>
  <si>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</si>
  <si>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</si>
  <si>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</si>
  <si>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</si>
  <si>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</si>
  <si>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</si>
  <si>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</si>
  <si>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</si>
  <si>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</si>
  <si>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</si>
  <si>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</si>
  <si>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</si>
  <si>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</si>
  <si>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</si>
  <si>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</si>
  <si>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</si>
  <si>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</si>
  <si>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</si>
  <si>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</si>
  <si>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</si>
  <si>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</si>
  <si>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</si>
  <si>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</si>
  <si>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</si>
  <si>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</si>
  <si>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</si>
  <si>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</si>
  <si>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</si>
  <si>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</si>
  <si>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</si>
  <si>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</si>
  <si>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</si>
  <si>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</si>
  <si>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</si>
  <si>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</si>
  <si>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</si>
  <si>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</si>
  <si>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</si>
  <si>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</si>
  <si>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</si>
  <si>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</si>
  <si>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</si>
  <si>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</si>
  <si>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</si>
  <si>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</si>
  <si>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</si>
  <si>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</si>
  <si>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</si>
  <si>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</si>
  <si>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</si>
  <si>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</si>
  <si>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</si>
  <si>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</si>
  <si>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</si>
  <si>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</si>
  <si>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</si>
  <si>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</si>
  <si>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</si>
  <si>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</si>
  <si>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</si>
  <si>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</si>
  <si>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</si>
  <si>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</si>
  <si>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</si>
  <si>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</si>
  <si>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</si>
  <si>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</si>
  <si>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</si>
  <si>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</si>
  <si>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</si>
  <si>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</si>
  <si>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</si>
  <si>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</si>
  <si>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</si>
  <si>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</si>
  <si>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</si>
  <si>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</si>
  <si>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</si>
  <si>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</si>
  <si>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</si>
  <si>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</si>
  <si>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</si>
  <si>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</si>
  <si>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</si>
  <si>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</si>
  <si>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</si>
  <si>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</si>
  <si>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</si>
  <si>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</si>
  <si>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</si>
  <si>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</si>
  <si>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</si>
  <si>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</si>
  <si>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</si>
  <si>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</si>
  <si>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</si>
  <si>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</si>
  <si>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</si>
  <si>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</si>
  <si>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</si>
  <si>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</si>
  <si>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</si>
  <si>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</si>
  <si>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</si>
  <si>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</si>
  <si>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</si>
  <si>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</si>
  <si>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</si>
  <si>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</si>
  <si>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</si>
  <si>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</si>
  <si>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</si>
  <si>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</si>
  <si>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</si>
  <si>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</si>
  <si>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</si>
  <si>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</si>
  <si>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</si>
  <si>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</si>
  <si>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</si>
  <si>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</si>
  <si>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</si>
  <si>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</si>
  <si>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</si>
  <si>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</si>
  <si>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</si>
  <si>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</si>
  <si>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</si>
  <si>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</si>
  <si>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</si>
  <si>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</si>
  <si>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</si>
  <si>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</si>
  <si>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</si>
  <si>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</si>
  <si>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</si>
  <si>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</si>
  <si>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</si>
  <si>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</si>
  <si>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</si>
  <si>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</si>
  <si>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</si>
  <si>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</si>
  <si>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</si>
  <si>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</si>
  <si>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</si>
  <si>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</si>
  <si>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</si>
  <si>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</si>
  <si>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</si>
  <si>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</si>
  <si>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</si>
  <si>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</si>
  <si>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</si>
  <si>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</si>
  <si>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</si>
  <si>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</si>
  <si>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</si>
  <si>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</si>
  <si>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</si>
  <si>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</si>
  <si>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</si>
  <si>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</si>
  <si>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</si>
  <si>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</si>
  <si>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</si>
  <si>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</si>
  <si>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</si>
  <si>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</si>
  <si>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</si>
  <si>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</si>
  <si>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</si>
  <si>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</si>
  <si>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</si>
  <si>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</si>
  <si>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</si>
  <si>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</si>
  <si>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</si>
  <si>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</si>
  <si>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</si>
  <si>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</si>
  <si>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</si>
  <si>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</si>
  <si>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</si>
  <si>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</si>
  <si>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</si>
  <si>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</si>
  <si>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</si>
  <si>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</si>
  <si>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</si>
  <si>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</si>
  <si>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</si>
  <si>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</si>
  <si>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</si>
  <si>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</si>
  <si>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</si>
  <si>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</si>
  <si>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</si>
  <si>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</si>
  <si>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</si>
  <si>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</si>
  <si>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</si>
  <si>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</si>
  <si>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</si>
  <si>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</si>
  <si>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</si>
  <si>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</si>
  <si>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</si>
  <si>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</si>
  <si>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</si>
  <si>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</si>
  <si>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</si>
  <si>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</si>
  <si>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</si>
  <si>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</si>
  <si>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</si>
  <si>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</si>
  <si>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</si>
  <si>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</si>
  <si>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</si>
  <si>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</si>
  <si>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</si>
  <si>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</si>
  <si>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</si>
  <si>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</si>
  <si>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</si>
  <si>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</si>
  <si>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</si>
  <si>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</si>
  <si>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</si>
  <si>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</si>
  <si>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</si>
  <si>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</si>
  <si>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</si>
  <si>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</si>
  <si>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</si>
  <si>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</si>
  <si>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</si>
  <si>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</si>
  <si>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</si>
  <si>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</si>
  <si>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</si>
  <si>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</si>
  <si>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</si>
  <si>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</si>
  <si>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</si>
  <si>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</si>
  <si>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</si>
  <si>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</si>
  <si>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</si>
  <si>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</si>
  <si>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</si>
  <si>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</si>
  <si>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</si>
  <si>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</si>
  <si>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</si>
  <si>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</si>
  <si>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</si>
  <si>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</si>
  <si>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</si>
  <si>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</si>
  <si>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</si>
  <si>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</si>
  <si>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</si>
  <si>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</si>
  <si>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</si>
  <si>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</si>
  <si>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</si>
  <si>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</si>
  <si>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</si>
  <si>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</si>
  <si>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</si>
  <si>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</si>
  <si>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</si>
  <si>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</si>
  <si>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</si>
  <si>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</si>
  <si>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</si>
  <si>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</si>
  <si>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</si>
  <si>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</si>
  <si>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</si>
  <si>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</si>
  <si>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</si>
  <si>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</si>
  <si>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</si>
  <si>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</si>
  <si>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</si>
  <si>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</si>
  <si>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</si>
  <si>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</si>
  <si>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</si>
  <si>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</si>
  <si>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</si>
  <si>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</si>
  <si>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</si>
  <si>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</si>
  <si>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</si>
  <si>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</si>
  <si>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</si>
  <si>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</si>
  <si>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</si>
  <si>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</si>
  <si>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</si>
  <si>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</si>
  <si>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</si>
  <si>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</si>
  <si>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</si>
  <si>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</si>
  <si>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</si>
  <si>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</si>
  <si>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</si>
  <si>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</si>
  <si>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</si>
  <si>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</si>
  <si>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</si>
  <si>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</si>
  <si>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</si>
  <si>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</si>
  <si>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</si>
  <si>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</si>
  <si>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</si>
  <si>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</si>
  <si>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</si>
  <si>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</si>
  <si>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</si>
  <si>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</si>
  <si>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</si>
  <si>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</si>
  <si>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</si>
  <si>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</si>
  <si>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</si>
  <si>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</si>
  <si>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</si>
  <si>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</si>
  <si>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</si>
  <si>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</si>
  <si>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</si>
  <si>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</si>
  <si>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</si>
  <si>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</si>
  <si>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</si>
  <si>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</si>
  <si>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</si>
  <si>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</si>
  <si>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</si>
  <si>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</si>
  <si>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</si>
  <si>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</si>
  <si>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</si>
  <si>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</si>
  <si>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</si>
  <si>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</si>
  <si>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</si>
  <si>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</si>
  <si>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</si>
  <si>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</si>
  <si>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</si>
  <si>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</si>
  <si>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</si>
  <si>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</si>
  <si>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</si>
  <si>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</si>
  <si>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</si>
  <si>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</si>
  <si>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</si>
  <si>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</si>
  <si>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</si>
  <si>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</si>
  <si>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</si>
  <si>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</si>
  <si>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</si>
  <si>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</si>
  <si>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</si>
  <si>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</si>
  <si>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</si>
  <si>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</si>
  <si>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</si>
  <si>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</si>
  <si>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</si>
  <si>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</si>
  <si>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</si>
  <si>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</si>
  <si>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</si>
  <si>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</si>
  <si>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</si>
  <si>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</si>
  <si>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</si>
  <si>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</si>
  <si>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</si>
  <si>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</si>
  <si>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</si>
  <si>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</si>
  <si>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</si>
  <si>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</si>
  <si>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</si>
  <si>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</si>
  <si>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</si>
  <si>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</si>
  <si>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</si>
  <si>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</si>
  <si>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</si>
  <si>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</si>
  <si>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</si>
  <si>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</si>
  <si>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</si>
  <si>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</si>
  <si>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</si>
  <si>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</si>
  <si>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</si>
  <si>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</si>
  <si>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</si>
  <si>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</si>
  <si>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</si>
  <si>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</si>
  <si>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</si>
  <si>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</si>
  <si>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</si>
  <si>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</si>
  <si>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</si>
  <si>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</si>
  <si>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</si>
  <si>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</si>
  <si>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</si>
  <si>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</si>
  <si>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</si>
  <si>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</si>
  <si>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</si>
  <si>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</si>
  <si>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</si>
  <si>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</si>
  <si>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</si>
  <si>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</si>
  <si>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</si>
  <si>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</si>
  <si>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</si>
  <si>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</si>
  <si>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</si>
  <si>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</si>
  <si>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</si>
  <si>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</si>
  <si>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</si>
  <si>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</si>
  <si>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</si>
  <si>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</si>
  <si>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</si>
  <si>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</si>
  <si>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</si>
  <si>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</si>
  <si>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</si>
  <si>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</si>
  <si>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</si>
  <si>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</si>
  <si>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</si>
  <si>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</si>
  <si>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</si>
  <si>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</si>
  <si>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</si>
  <si>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</si>
  <si>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</si>
  <si>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</si>
  <si>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</si>
  <si>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</si>
  <si>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</si>
  <si>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</si>
  <si>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</si>
  <si>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</si>
  <si>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</si>
  <si>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</si>
  <si>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</si>
  <si>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</si>
  <si>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</si>
  <si>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</si>
  <si>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</si>
  <si>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</si>
  <si>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</si>
  <si>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</si>
  <si>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</si>
  <si>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</si>
  <si>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</si>
  <si>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</si>
  <si>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</si>
  <si>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</si>
  <si>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</si>
  <si>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</si>
  <si>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</si>
  <si>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</si>
  <si>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</si>
  <si>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</si>
  <si>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</si>
  <si>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</si>
  <si>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</si>
  <si>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</si>
  <si>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</si>
  <si>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</si>
  <si>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</si>
  <si>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</si>
  <si>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</si>
  <si>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</si>
  <si>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</si>
  <si>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</si>
  <si>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</si>
  <si>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</si>
  <si>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</si>
  <si>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</si>
  <si>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</si>
  <si>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</si>
  <si>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</si>
  <si>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</si>
  <si>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</si>
  <si>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</si>
  <si>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</si>
  <si>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</si>
  <si>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</si>
  <si>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</si>
  <si>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</si>
  <si>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</si>
  <si>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</si>
  <si>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</si>
  <si>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</si>
  <si>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</si>
  <si>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</si>
  <si>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</si>
  <si>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</si>
  <si>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</si>
  <si>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</si>
  <si>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</si>
  <si>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</si>
  <si>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</si>
  <si>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</si>
  <si>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</si>
  <si>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</si>
  <si>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</si>
  <si>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</si>
  <si>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</si>
  <si>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</si>
  <si>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</si>
  <si>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</si>
  <si>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</si>
  <si>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</si>
  <si>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</si>
  <si>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</si>
  <si>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</si>
  <si>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</si>
  <si>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</si>
  <si>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</si>
  <si>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</si>
  <si>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</si>
  <si>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</si>
  <si>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</si>
  <si>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</si>
  <si>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</si>
  <si>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</si>
  <si>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</si>
  <si>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</si>
  <si>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</si>
  <si>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</si>
  <si>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</si>
  <si>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</si>
  <si>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</si>
  <si>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</si>
  <si>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</si>
  <si>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</si>
  <si>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</si>
  <si>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</si>
  <si>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</si>
  <si>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</si>
  <si>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</si>
  <si>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</si>
  <si>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</si>
  <si>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</si>
  <si>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</si>
  <si>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</si>
  <si>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</si>
  <si>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</si>
  <si>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</si>
  <si>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</si>
  <si>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</si>
  <si>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</si>
  <si>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</si>
  <si>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</si>
  <si>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</si>
  <si>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</si>
  <si>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</si>
  <si>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</si>
  <si>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</si>
  <si>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</si>
  <si>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</si>
  <si>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</si>
  <si>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</si>
  <si>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</si>
  <si>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</si>
  <si>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</si>
  <si>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</si>
  <si>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</si>
  <si>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</si>
  <si>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</si>
  <si>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</si>
  <si>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</si>
  <si>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</si>
  <si>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</si>
  <si>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</si>
  <si>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</si>
  <si>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</si>
  <si>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</si>
  <si>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</si>
  <si>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</si>
  <si>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</si>
  <si>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</si>
  <si>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</si>
  <si>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</si>
  <si>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</si>
  <si>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</si>
  <si>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</si>
  <si>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</si>
  <si>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</si>
  <si>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</si>
  <si>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</si>
  <si>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</si>
  <si>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</si>
  <si>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</si>
  <si>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</si>
  <si>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</si>
  <si>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</si>
  <si>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</si>
  <si>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</si>
  <si>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</si>
  <si>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</si>
  <si>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</si>
  <si>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</si>
  <si>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</si>
  <si>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</si>
  <si>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</si>
  <si>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</si>
  <si>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</si>
  <si>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</si>
  <si>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</si>
  <si>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</si>
  <si>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</si>
  <si>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</si>
  <si>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</si>
  <si>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</si>
  <si>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</si>
  <si>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</si>
  <si>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</si>
  <si>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</si>
  <si>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</si>
  <si>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</si>
  <si>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</si>
  <si>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</si>
  <si>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</si>
  <si>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</si>
  <si>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</si>
  <si>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</si>
  <si>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</si>
  <si>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</si>
  <si>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</si>
  <si>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</si>
  <si>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</si>
  <si>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</si>
  <si>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</si>
  <si>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</si>
  <si>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</si>
  <si>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</si>
  <si>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</si>
  <si>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</si>
  <si>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</si>
  <si>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</si>
  <si>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</si>
  <si>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</si>
  <si>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</si>
  <si>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</si>
  <si>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</si>
  <si>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</si>
  <si>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</si>
  <si>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</si>
  <si>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</si>
  <si>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</si>
  <si>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</si>
  <si>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</si>
  <si>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</si>
  <si>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</si>
  <si>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</si>
  <si>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</si>
  <si>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</si>
  <si>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</si>
  <si>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</si>
  <si>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</si>
  <si>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</si>
  <si>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</si>
  <si>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</si>
  <si>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</si>
  <si>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</si>
  <si>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</si>
  <si>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</si>
  <si>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</si>
  <si>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</si>
  <si>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</si>
  <si>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</si>
  <si>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</si>
  <si>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</si>
  <si>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</si>
  <si>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</si>
  <si>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</si>
  <si>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</si>
  <si>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</si>
  <si>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</si>
  <si>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</si>
  <si>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</si>
  <si>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</si>
  <si>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</si>
  <si>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</si>
  <si>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</si>
  <si>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</si>
  <si>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</si>
  <si>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</si>
  <si>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</si>
  <si>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</si>
  <si>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</si>
  <si>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</si>
  <si>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</si>
  <si>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</si>
  <si>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</si>
  <si>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</si>
  <si>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</si>
  <si>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</si>
  <si>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</si>
  <si>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</si>
  <si>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</si>
  <si>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</si>
  <si>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</si>
  <si>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</si>
  <si>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</si>
  <si>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</si>
  <si>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</si>
  <si>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</si>
  <si>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</si>
  <si>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</si>
  <si>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</si>
  <si>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</si>
  <si>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</si>
  <si>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</si>
  <si>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</si>
  <si>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</si>
  <si>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</si>
  <si>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</si>
  <si>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</si>
  <si>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</si>
  <si>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</si>
  <si>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</si>
  <si>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</si>
  <si>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</si>
  <si>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</si>
  <si>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</si>
  <si>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</si>
  <si>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</si>
  <si>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</si>
  <si>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</si>
  <si>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</si>
  <si>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</si>
  <si>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</si>
  <si>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</si>
  <si>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</si>
  <si>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</si>
  <si>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</si>
  <si>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</si>
  <si>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</si>
  <si>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</si>
  <si>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</si>
  <si>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</si>
  <si>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</si>
  <si>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</si>
  <si>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</si>
  <si>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</si>
  <si>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</si>
  <si>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</si>
  <si>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</si>
  <si>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</si>
  <si>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</si>
  <si>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</si>
  <si>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</si>
  <si>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</si>
  <si>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</si>
  <si>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</si>
  <si>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</si>
  <si>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</si>
  <si>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</si>
  <si>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</si>
  <si>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</si>
  <si>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</si>
  <si>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</si>
  <si>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</si>
  <si>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</si>
  <si>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</si>
  <si>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</si>
  <si>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</si>
  <si>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</si>
  <si>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</si>
  <si>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</si>
  <si>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</si>
  <si>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</si>
  <si>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</si>
  <si>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</si>
  <si>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</si>
  <si>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</si>
  <si>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</si>
  <si>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</si>
  <si>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</si>
  <si>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</si>
  <si>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</si>
  <si>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</si>
  <si>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</si>
  <si>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</si>
  <si>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</si>
  <si>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</si>
  <si>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</si>
  <si>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</si>
  <si>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</si>
  <si>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</si>
  <si>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</si>
  <si>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</si>
  <si>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</si>
  <si>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</si>
  <si>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</si>
  <si>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</si>
  <si>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</si>
  <si>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</si>
  <si>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</si>
  <si>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</si>
  <si>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</si>
  <si>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</si>
  <si>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</si>
  <si>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</si>
  <si>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</si>
  <si>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</si>
  <si>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</si>
  <si>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</si>
  <si>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</si>
  <si>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</si>
  <si>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</si>
  <si>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</si>
  <si>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</si>
  <si>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</si>
  <si>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</si>
  <si>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</si>
  <si>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</si>
  <si>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</si>
  <si>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</si>
  <si>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</si>
  <si>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</si>
  <si>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</si>
  <si>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</si>
  <si>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</si>
  <si>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</si>
  <si>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</si>
  <si>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</si>
  <si>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</si>
  <si>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</si>
  <si>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</si>
  <si>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</si>
  <si>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</si>
  <si>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</si>
  <si>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</si>
  <si>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</si>
  <si>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</si>
  <si>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</si>
  <si>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</si>
  <si>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</si>
  <si>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</si>
  <si>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</si>
  <si>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</si>
  <si>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</si>
  <si>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</si>
  <si>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</si>
  <si>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</si>
  <si>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</si>
  <si>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</si>
  <si>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</si>
  <si>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</si>
  <si>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</si>
  <si>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</si>
  <si>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</si>
  <si>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</si>
  <si>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</si>
  <si>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</si>
  <si>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</si>
  <si>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</si>
  <si>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</si>
  <si>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</si>
  <si>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</si>
  <si>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</si>
  <si>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</si>
  <si>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</si>
  <si>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</si>
  <si>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</si>
  <si>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</si>
  <si>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</si>
  <si>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</si>
  <si>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</si>
  <si>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</si>
  <si>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</si>
  <si>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</si>
  <si>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</si>
  <si>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</si>
  <si>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</si>
  <si>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</si>
  <si>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</si>
  <si>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</si>
  <si>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</si>
  <si>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</si>
  <si>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</si>
  <si>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</si>
  <si>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</si>
  <si>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</si>
  <si>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</si>
  <si>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</si>
  <si>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</si>
  <si>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</si>
  <si>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</si>
  <si>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</si>
  <si>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</si>
  <si>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</si>
  <si>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</si>
  <si>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</si>
  <si>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</si>
  <si>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</si>
  <si>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</si>
  <si>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</si>
  <si>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</si>
  <si>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</si>
  <si>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</si>
  <si>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</si>
  <si>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</si>
  <si>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</si>
  <si>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</si>
  <si>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</si>
  <si>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</si>
  <si>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</si>
  <si>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</si>
  <si>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</si>
  <si>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</si>
  <si>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</si>
  <si>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</si>
  <si>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</si>
  <si>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</si>
  <si>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</si>
  <si>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</si>
  <si>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</si>
  <si>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</si>
  <si>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</si>
  <si>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</si>
  <si>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</si>
  <si>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</si>
  <si>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</si>
  <si>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</si>
  <si>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</si>
  <si>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</si>
  <si>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</si>
  <si>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</si>
  <si>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</si>
  <si>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</si>
  <si>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</si>
  <si>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</si>
  <si>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</si>
  <si>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</si>
  <si>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</si>
  <si>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</si>
  <si>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</si>
  <si>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</si>
  <si>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</si>
  <si>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</si>
  <si>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</si>
  <si>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</si>
  <si>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</si>
  <si>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</si>
  <si>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</si>
  <si>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</si>
  <si>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</si>
  <si>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</si>
  <si>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</si>
  <si>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</si>
  <si>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</si>
  <si>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</si>
  <si>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</si>
  <si>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</si>
  <si>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</si>
  <si>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</si>
  <si>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</si>
  <si>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</si>
  <si>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</si>
  <si>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</si>
  <si>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</si>
  <si>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</si>
  <si>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</si>
  <si>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</si>
  <si>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</si>
  <si>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</si>
  <si>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</si>
  <si>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</si>
  <si>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</si>
  <si>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</si>
  <si>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</si>
  <si>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</si>
  <si>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</si>
  <si>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</si>
  <si>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</si>
  <si>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</si>
  <si>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</si>
  <si>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</si>
  <si>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</si>
  <si>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</si>
  <si>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</si>
  <si>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</si>
  <si>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</si>
  <si>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</si>
  <si>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</si>
  <si>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</si>
  <si>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</si>
  <si>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</si>
  <si>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</si>
  <si>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</si>
  <si>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</si>
  <si>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</si>
  <si>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</si>
  <si>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</si>
  <si>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</si>
  <si>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</si>
  <si>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</si>
  <si>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</si>
  <si>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</si>
  <si>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</si>
  <si>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</si>
  <si>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</si>
  <si>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</si>
  <si>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</si>
  <si>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</si>
  <si>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</si>
  <si>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</si>
  <si>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</si>
  <si>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</si>
  <si>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</si>
  <si>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</si>
  <si>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</si>
  <si>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</si>
  <si>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</si>
  <si>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</si>
  <si>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</si>
  <si>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</si>
  <si>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</si>
  <si>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</si>
  <si>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</si>
  <si>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</si>
  <si>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</si>
  <si>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</si>
  <si>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</si>
  <si>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</si>
  <si>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</si>
  <si>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</si>
  <si>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</si>
  <si>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</si>
  <si>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</si>
  <si>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</si>
  <si>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</si>
  <si>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</si>
  <si>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</si>
  <si>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</si>
  <si>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</si>
  <si>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</si>
  <si>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</si>
  <si>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</si>
  <si>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</si>
  <si>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</si>
  <si>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</si>
  <si>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</si>
  <si>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</si>
  <si>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</si>
  <si>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</si>
  <si>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</si>
  <si>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</si>
  <si>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</si>
  <si>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</si>
  <si>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</si>
  <si>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</si>
  <si>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</si>
  <si>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</si>
  <si>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</si>
  <si>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</si>
  <si>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</si>
  <si>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</si>
  <si>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</si>
  <si>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</si>
  <si>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</si>
  <si>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</si>
  <si>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</si>
  <si>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</si>
  <si>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</si>
  <si>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</si>
  <si>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</si>
  <si>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</si>
  <si>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</si>
  <si>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</si>
  <si>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</si>
  <si>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</si>
  <si>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</si>
  <si>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</si>
  <si>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</si>
  <si>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</si>
  <si>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</si>
  <si>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</si>
  <si>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</si>
  <si>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</si>
  <si>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</si>
  <si>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</si>
  <si>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</si>
  <si>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</si>
  <si>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</si>
  <si>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</si>
  <si>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</si>
  <si>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</si>
  <si>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</si>
  <si>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</si>
  <si>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</si>
  <si>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</si>
  <si>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</si>
  <si>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</si>
  <si>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</si>
  <si>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</si>
  <si>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</si>
  <si>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</si>
  <si>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</si>
  <si>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</si>
  <si>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</si>
  <si>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</si>
  <si>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</si>
  <si>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</si>
  <si>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</si>
  <si>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</si>
  <si>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</si>
  <si>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</si>
  <si>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</si>
  <si>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</si>
  <si>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</si>
  <si>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</si>
  <si>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</si>
  <si>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</si>
  <si>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</si>
  <si>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</si>
  <si>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</si>
  <si>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</si>
  <si>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</si>
  <si>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</si>
  <si>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</si>
  <si>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</si>
  <si>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</si>
  <si>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</si>
  <si>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</si>
  <si>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</si>
  <si>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</si>
  <si>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</si>
  <si>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</si>
  <si>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</si>
  <si>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</si>
  <si>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</si>
  <si>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</si>
  <si>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</si>
  <si>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</si>
  <si>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</si>
  <si>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</si>
  <si>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</si>
  <si>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</si>
  <si>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</si>
  <si>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</si>
  <si>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</si>
  <si>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</si>
  <si>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</si>
  <si>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</si>
  <si>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</si>
  <si>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</si>
  <si>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</si>
  <si>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</si>
  <si>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</si>
  <si>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</si>
  <si>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</si>
  <si>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</si>
  <si>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</si>
  <si>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</si>
  <si>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</si>
  <si>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</si>
  <si>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</si>
  <si>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</si>
  <si>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</si>
  <si>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</si>
  <si>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</si>
  <si>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</si>
  <si>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</si>
  <si>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</si>
  <si>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</si>
  <si>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</si>
  <si>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</si>
  <si>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</si>
  <si>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</si>
  <si>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</si>
  <si>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</si>
  <si>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</si>
  <si>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</si>
  <si>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</si>
  <si>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</si>
  <si>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</si>
  <si>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</si>
  <si>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</si>
  <si>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</si>
  <si>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</si>
  <si>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</si>
  <si>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</si>
  <si>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</si>
  <si>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</si>
  <si>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</si>
  <si>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</si>
  <si>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</si>
  <si>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</si>
  <si>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</si>
  <si>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</si>
  <si>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</si>
  <si>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</si>
  <si>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</si>
  <si>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</si>
  <si>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</si>
  <si>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</si>
  <si>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</si>
  <si>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</si>
  <si>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</si>
  <si>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</si>
  <si>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</si>
  <si>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</si>
  <si>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</si>
  <si>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</si>
  <si>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</si>
  <si>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</si>
  <si>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</si>
  <si>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</si>
  <si>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</si>
  <si>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</si>
  <si>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</si>
  <si>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</si>
  <si>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</si>
  <si>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</si>
  <si>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</si>
  <si>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</si>
  <si>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</si>
  <si>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</si>
  <si>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</si>
  <si>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</si>
  <si>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</si>
  <si>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</si>
  <si>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</si>
  <si>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</si>
  <si>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</si>
  <si>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</si>
  <si>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</si>
  <si>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</si>
  <si>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</si>
  <si>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</si>
  <si>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</si>
  <si>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</si>
  <si>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</si>
  <si>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</si>
  <si>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</si>
  <si>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</si>
  <si>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</si>
  <si>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</si>
  <si>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</si>
  <si>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</si>
  <si>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</si>
  <si>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</si>
  <si>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</si>
  <si>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</si>
  <si>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</si>
  <si>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</si>
  <si>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</si>
  <si>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</si>
  <si>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</si>
  <si>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</si>
  <si>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</si>
  <si>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</si>
  <si>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</si>
  <si>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</si>
  <si>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</si>
  <si>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</si>
  <si>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</si>
  <si>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</si>
  <si>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</si>
  <si>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</si>
  <si>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</si>
  <si>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</si>
  <si>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</si>
  <si>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</si>
  <si>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</si>
  <si>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</si>
  <si>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</si>
  <si>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</si>
  <si>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</si>
  <si>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</si>
  <si>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</si>
  <si>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</si>
  <si>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</si>
  <si>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</si>
  <si>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</si>
  <si>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</si>
  <si>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</si>
  <si>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</si>
  <si>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</si>
  <si>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</si>
  <si>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</si>
  <si>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</si>
  <si>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</si>
  <si>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</si>
  <si>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</si>
  <si>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</si>
  <si>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</si>
  <si>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</si>
  <si>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</si>
  <si>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</si>
  <si>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</si>
  <si>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</si>
  <si>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</si>
  <si>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</si>
  <si>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</si>
  <si>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</si>
  <si>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</si>
  <si>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</si>
  <si>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</si>
  <si>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</si>
  <si>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</si>
  <si>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</si>
  <si>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</si>
  <si>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</si>
  <si>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</si>
  <si>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</si>
  <si>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</si>
  <si>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</si>
  <si>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</si>
  <si>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</si>
  <si>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</si>
  <si>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</si>
  <si>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</si>
  <si>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</si>
  <si>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</si>
  <si>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</si>
  <si>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</si>
  <si>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</si>
  <si>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</si>
  <si>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</si>
  <si>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</si>
  <si>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</si>
  <si>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</si>
  <si>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</si>
  <si>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</si>
  <si>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</si>
  <si>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</si>
  <si>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</si>
  <si>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</si>
  <si>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</si>
  <si>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</si>
  <si>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</si>
  <si>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</si>
  <si>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</si>
  <si>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</si>
  <si>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</si>
  <si>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</si>
  <si>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</si>
  <si>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</si>
  <si>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</si>
  <si>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</si>
  <si>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</si>
  <si>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</si>
  <si>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</si>
  <si>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</si>
  <si>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</si>
  <si>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</si>
  <si>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</si>
  <si>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</si>
  <si>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</si>
  <si>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</si>
  <si>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</si>
  <si>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</si>
  <si>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</si>
  <si>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</si>
  <si>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</si>
  <si>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</si>
  <si>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</si>
  <si>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</si>
  <si>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</si>
  <si>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</si>
  <si>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</si>
  <si>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</si>
  <si>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</si>
  <si>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</si>
  <si>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</si>
  <si>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</si>
  <si>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</si>
  <si>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</si>
  <si>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</si>
  <si>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</si>
  <si>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</si>
  <si>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</si>
  <si>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</si>
  <si>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</si>
  <si>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</si>
  <si>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</si>
  <si>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</si>
  <si>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</si>
  <si>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</si>
  <si>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</si>
  <si>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</si>
  <si>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</si>
  <si>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</si>
  <si>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</si>
  <si>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</si>
  <si>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</si>
  <si>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</si>
  <si>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</si>
  <si>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</si>
  <si>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</si>
  <si>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</si>
  <si>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</si>
  <si>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</si>
  <si>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</si>
  <si>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</si>
  <si>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</si>
  <si>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</si>
  <si>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</si>
  <si>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</si>
  <si>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</si>
  <si>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</si>
  <si>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</si>
  <si>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</si>
  <si>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</si>
  <si>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</si>
  <si>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</si>
  <si>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</si>
  <si>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</si>
  <si>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</si>
  <si>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</si>
  <si>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</si>
  <si>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</si>
  <si>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</si>
  <si>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</si>
  <si>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</si>
  <si>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</si>
  <si>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</si>
  <si>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</si>
  <si>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</si>
  <si>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</si>
  <si>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</si>
  <si>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</si>
  <si>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</si>
  <si>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</si>
  <si>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</si>
  <si>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</si>
  <si>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</si>
  <si>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</si>
  <si>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</si>
  <si>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</si>
  <si>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</si>
  <si>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</si>
  <si>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</si>
  <si>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</si>
  <si>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</si>
  <si>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</si>
  <si>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</si>
  <si>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</si>
  <si>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</si>
  <si>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</si>
  <si>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</si>
  <si>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</si>
  <si>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</si>
  <si>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</si>
  <si>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</si>
  <si>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</si>
  <si>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</si>
  <si>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</si>
  <si>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</si>
  <si>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</si>
  <si>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</si>
  <si>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</si>
  <si>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</si>
  <si>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</si>
  <si>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</si>
  <si>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</si>
  <si>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</si>
  <si>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</si>
  <si>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</si>
  <si>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</si>
  <si>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</si>
  <si>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</si>
  <si>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</si>
  <si>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</si>
  <si>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</si>
  <si>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</si>
  <si>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</si>
  <si>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</si>
  <si>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</si>
  <si>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</si>
  <si>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</si>
  <si>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</si>
  <si>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</si>
  <si>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</si>
  <si>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</si>
  <si>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</si>
  <si>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</si>
  <si>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</si>
  <si>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</si>
  <si>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</si>
  <si>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</si>
  <si>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</si>
  <si>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</si>
  <si>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</si>
  <si>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</si>
  <si>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</si>
  <si>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</si>
  <si>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</si>
  <si>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</si>
  <si>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</si>
  <si>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</si>
  <si>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</si>
  <si>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</si>
  <si>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</si>
  <si>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</si>
  <si>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</si>
  <si>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</si>
  <si>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</si>
  <si>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</si>
  <si>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</si>
  <si>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</si>
  <si>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</si>
  <si>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</si>
  <si>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</si>
  <si>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</si>
  <si>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</si>
  <si>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</si>
  <si>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</si>
  <si>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</si>
  <si>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</si>
  <si>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</si>
  <si>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</si>
  <si>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</si>
  <si>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</si>
  <si>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</si>
  <si>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</si>
  <si>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</si>
  <si>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</si>
  <si>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</si>
  <si>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</si>
  <si>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</si>
  <si>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</si>
  <si>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</si>
  <si>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</si>
  <si>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</si>
  <si>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</si>
  <si>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</si>
  <si>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</si>
  <si>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</si>
  <si>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</si>
  <si>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</si>
  <si>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</si>
  <si>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</si>
  <si>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</si>
  <si>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</si>
  <si>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</si>
  <si>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</si>
  <si>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</si>
  <si>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</si>
  <si>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</si>
  <si>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</si>
  <si>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</si>
  <si>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</si>
  <si>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</si>
  <si>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</si>
  <si>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</si>
  <si>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</si>
  <si>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</si>
  <si>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</si>
  <si>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</si>
  <si>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</si>
  <si>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</si>
  <si>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</si>
  <si>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</si>
  <si>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</si>
  <si>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</si>
  <si>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</si>
  <si>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</si>
  <si>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</si>
  <si>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</si>
  <si>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</si>
  <si>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</si>
  <si>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</si>
  <si>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</si>
  <si>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</si>
  <si>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</si>
  <si>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</si>
  <si>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</si>
  <si>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</si>
  <si>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</si>
  <si>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</si>
  <si>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</si>
  <si>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</si>
  <si>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</si>
  <si>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</si>
  <si>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</si>
  <si>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</si>
  <si>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</si>
  <si>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</si>
  <si>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</si>
  <si>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</si>
  <si>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</si>
  <si>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</si>
  <si>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</si>
  <si>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</si>
  <si>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</si>
  <si>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</si>
  <si>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</si>
  <si>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</si>
  <si>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</si>
  <si>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</si>
  <si>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</si>
  <si>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</si>
  <si>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</si>
  <si>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</si>
  <si>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</si>
  <si>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</si>
  <si>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</si>
  <si>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</si>
  <si>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</si>
  <si>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</si>
  <si>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</si>
  <si>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</si>
  <si>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</si>
  <si>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</si>
  <si>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</si>
  <si>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</si>
  <si>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</si>
  <si>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</si>
  <si>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</si>
  <si>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</si>
  <si>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</si>
  <si>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</si>
  <si>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</si>
  <si>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</si>
  <si>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</si>
  <si>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</si>
  <si>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</si>
  <si>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</si>
  <si>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</si>
  <si>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</si>
  <si>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</si>
  <si>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</si>
  <si>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</si>
  <si>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</si>
  <si>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</si>
  <si>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</si>
  <si>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</si>
  <si>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</si>
  <si>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</si>
  <si>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</si>
  <si>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</si>
  <si>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</si>
  <si>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</si>
  <si>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</si>
  <si>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</si>
  <si>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</si>
  <si>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</si>
  <si>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</si>
  <si>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</si>
  <si>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</si>
  <si>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</si>
  <si>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</si>
  <si>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</si>
  <si>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</si>
  <si>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</si>
  <si>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</si>
  <si>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</si>
  <si>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</si>
  <si>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</si>
  <si>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</si>
  <si>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</si>
  <si>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</si>
  <si>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</si>
  <si>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</si>
  <si>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</si>
  <si>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</si>
  <si>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</si>
  <si>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</si>
  <si>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</si>
  <si>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</si>
  <si>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</si>
  <si>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</si>
  <si>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</si>
  <si>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</si>
  <si>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</si>
  <si>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</si>
  <si>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</si>
  <si>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</si>
  <si>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</si>
  <si>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</si>
  <si>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</si>
  <si>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</si>
  <si>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</si>
  <si>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</si>
  <si>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</si>
  <si>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</si>
  <si>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</si>
  <si>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</si>
  <si>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</si>
  <si>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</si>
  <si>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</si>
  <si>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</si>
  <si>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</si>
  <si>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</si>
  <si>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</si>
  <si>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</si>
  <si>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</si>
  <si>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</si>
  <si>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</si>
  <si>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</si>
  <si>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</si>
  <si>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</si>
  <si>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</si>
  <si>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</si>
  <si>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</si>
  <si>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</si>
  <si>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</si>
  <si>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</si>
  <si>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</si>
  <si>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</si>
  <si>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</si>
  <si>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</si>
  <si>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</si>
  <si>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</si>
  <si>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</si>
  <si>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</si>
  <si>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</si>
  <si>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</si>
  <si>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</si>
  <si>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</si>
  <si>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</si>
  <si>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</si>
  <si>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</si>
  <si>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</si>
  <si>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</si>
  <si>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</si>
  <si>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</si>
  <si>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</si>
  <si>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</si>
  <si>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</si>
  <si>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</si>
  <si>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</si>
  <si>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</si>
  <si>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</si>
  <si>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</si>
  <si>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</si>
  <si>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</si>
  <si>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</si>
  <si>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</si>
  <si>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</si>
  <si>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</si>
  <si>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</si>
  <si>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</si>
  <si>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</si>
  <si>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</si>
  <si>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</si>
  <si>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</si>
  <si>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</si>
  <si>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</si>
  <si>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</si>
  <si>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</si>
  <si>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</si>
  <si>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</si>
  <si>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</si>
  <si>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</si>
  <si>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</si>
  <si>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</si>
  <si>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</si>
  <si>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</si>
  <si>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</si>
  <si>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</si>
  <si>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</si>
  <si>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</si>
  <si>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</si>
  <si>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</si>
  <si>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</si>
  <si>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</si>
  <si>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</si>
  <si>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</si>
  <si>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</si>
  <si>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</si>
  <si>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</si>
  <si>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</si>
  <si>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</si>
  <si>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</si>
  <si>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</si>
  <si>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</si>
  <si>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</si>
  <si>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</si>
  <si>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</si>
  <si>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</si>
  <si>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</si>
  <si>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</si>
  <si>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</si>
  <si>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</si>
  <si>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</si>
  <si>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</si>
  <si>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</si>
  <si>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</si>
  <si>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</si>
  <si>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</si>
  <si>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</si>
  <si>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</si>
  <si>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</si>
  <si>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</si>
  <si>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</si>
  <si>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</si>
  <si>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</si>
  <si>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</si>
  <si>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</si>
  <si>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</si>
  <si>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</si>
  <si>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</si>
  <si>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</si>
  <si>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</si>
  <si>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</si>
  <si>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</si>
  <si>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</si>
  <si>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</si>
  <si>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</si>
  <si>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</si>
  <si>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</si>
  <si>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</si>
  <si>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</si>
  <si>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</si>
  <si>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</si>
  <si>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</si>
  <si>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</si>
  <si>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</si>
  <si>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</si>
  <si>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</si>
  <si>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</si>
  <si>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</si>
  <si>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</si>
  <si>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</si>
  <si>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</si>
  <si>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</si>
  <si>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</si>
  <si>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</si>
  <si>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</si>
  <si>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</si>
  <si>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</si>
  <si>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</si>
  <si>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</si>
  <si>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</si>
  <si>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</si>
  <si>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</si>
  <si>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</si>
  <si>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</si>
  <si>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</si>
  <si>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</si>
  <si>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</si>
  <si>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</si>
  <si>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</si>
  <si>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</si>
  <si>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</si>
  <si>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</si>
  <si>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</si>
  <si>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</si>
  <si>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</si>
  <si>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</si>
  <si>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</si>
  <si>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</si>
  <si>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</si>
  <si>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</si>
  <si>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</si>
  <si>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</si>
  <si>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</si>
  <si>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</si>
  <si>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</si>
  <si>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</si>
  <si>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</si>
  <si>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</si>
  <si>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</si>
  <si>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</si>
  <si>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</si>
  <si>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</si>
  <si>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</si>
  <si>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</si>
  <si>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</si>
  <si>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</si>
  <si>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</si>
  <si>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</si>
  <si>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</si>
  <si>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</si>
  <si>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</si>
  <si>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</si>
  <si>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</si>
  <si>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</si>
  <si>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</si>
  <si>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</si>
  <si>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</si>
  <si>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</si>
  <si>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</si>
  <si>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</si>
  <si>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</si>
  <si>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</si>
  <si>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</si>
  <si>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</si>
  <si>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</si>
  <si>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</si>
  <si>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</si>
  <si>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</si>
  <si>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</si>
  <si>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</si>
  <si>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</si>
  <si>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</si>
  <si>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</si>
  <si>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</si>
  <si>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</si>
  <si>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</si>
  <si>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</si>
  <si>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</si>
  <si>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</si>
  <si>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</si>
  <si>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</si>
  <si>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</si>
  <si>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</si>
  <si>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</si>
  <si>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</si>
  <si>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</si>
  <si>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</si>
  <si>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</si>
  <si>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</si>
  <si>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</si>
  <si>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</si>
  <si>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</si>
  <si>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</si>
  <si>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</si>
  <si>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</si>
  <si>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</si>
  <si>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</si>
  <si>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</si>
  <si>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</si>
  <si>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</si>
  <si>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</si>
  <si>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</si>
  <si>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</si>
  <si>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</si>
  <si>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</si>
  <si>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</si>
  <si>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</si>
  <si>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</si>
  <si>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</si>
  <si>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</si>
  <si>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</si>
  <si>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</si>
  <si>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</si>
  <si>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</si>
  <si>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</si>
  <si>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</si>
  <si>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</si>
  <si>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</si>
  <si>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</si>
  <si>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</si>
  <si>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</si>
  <si>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</si>
  <si>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</si>
  <si>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</si>
  <si>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</si>
  <si>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</si>
  <si>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</si>
  <si>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</si>
  <si>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</si>
  <si>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</si>
  <si>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</si>
  <si>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</si>
  <si>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</si>
  <si>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</si>
  <si>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</si>
  <si>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</si>
  <si>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</si>
  <si>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</si>
  <si>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</si>
  <si>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</si>
  <si>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</si>
  <si>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</si>
  <si>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</si>
  <si>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</si>
  <si>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</si>
  <si>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</si>
  <si>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</si>
  <si>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</si>
  <si>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</si>
  <si>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</si>
  <si>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</si>
  <si>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</si>
  <si>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</si>
  <si>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</si>
  <si>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</si>
  <si>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</si>
  <si>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</si>
  <si>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</si>
  <si>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</si>
  <si>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</si>
  <si>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</si>
  <si>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</si>
  <si>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</si>
  <si>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</si>
  <si>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</si>
  <si>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</si>
  <si>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</si>
  <si>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</si>
  <si>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</si>
  <si>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</si>
  <si>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</si>
  <si>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</si>
  <si>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</si>
  <si>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</si>
  <si>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</si>
  <si>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</si>
  <si>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</si>
  <si>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</si>
  <si>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</si>
  <si>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</si>
  <si>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</si>
  <si>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</si>
  <si>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</si>
  <si>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</si>
  <si>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</si>
  <si>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</si>
  <si>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</si>
  <si>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</si>
  <si>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</si>
  <si>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</si>
  <si>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</si>
  <si>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</si>
  <si>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</si>
  <si>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</si>
  <si>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</si>
  <si>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</si>
  <si>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</si>
  <si>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</si>
  <si>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</si>
  <si>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</si>
  <si>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</si>
  <si>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</si>
  <si>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</si>
  <si>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</si>
  <si>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</si>
  <si>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</si>
  <si>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</si>
  <si>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</si>
  <si>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</si>
  <si>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</si>
  <si>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</si>
  <si>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</si>
  <si>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</si>
  <si>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</si>
  <si>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</si>
  <si>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</si>
  <si>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</si>
  <si>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</si>
  <si>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</si>
  <si>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</si>
  <si>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</si>
  <si>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</si>
  <si>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</si>
  <si>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</si>
  <si>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</si>
  <si>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</si>
  <si>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</si>
  <si>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</si>
  <si>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</si>
  <si>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</si>
  <si>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</si>
  <si>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</si>
  <si>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</si>
  <si>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</si>
  <si>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</si>
  <si>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</si>
  <si>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</si>
  <si>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</si>
  <si>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</si>
  <si>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</si>
  <si>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</si>
  <si>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</si>
  <si>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</si>
  <si>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</si>
  <si>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</si>
  <si>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</si>
  <si>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</si>
  <si>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</si>
  <si>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</si>
  <si>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</si>
  <si>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</si>
  <si>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</si>
  <si>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</si>
  <si>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</si>
  <si>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</si>
  <si>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</si>
  <si>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</si>
  <si>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</si>
  <si>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</si>
  <si>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</si>
  <si>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</si>
  <si>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</si>
  <si>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</si>
  <si>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</si>
  <si>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</si>
  <si>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</si>
  <si>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</si>
  <si>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</si>
  <si>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</si>
  <si>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</si>
  <si>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</si>
  <si>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</si>
  <si>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</si>
  <si>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</si>
  <si>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</si>
  <si>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</si>
  <si>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</si>
  <si>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</si>
  <si>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</si>
  <si>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</si>
  <si>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</si>
  <si>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</si>
  <si>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</si>
  <si>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</si>
  <si>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</si>
  <si>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</si>
  <si>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</si>
  <si>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</si>
  <si>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</si>
  <si>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</si>
  <si>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</si>
  <si>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</si>
  <si>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</si>
  <si>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</si>
  <si>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</si>
  <si>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</si>
  <si>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</si>
  <si>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</si>
  <si>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</si>
  <si>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</si>
  <si>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</si>
  <si>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</si>
  <si>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</si>
  <si>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</si>
  <si>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</si>
  <si>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</si>
  <si>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</si>
  <si>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</si>
  <si>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</si>
  <si>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</si>
  <si>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</si>
  <si>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</si>
  <si>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</si>
  <si>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</si>
  <si>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</si>
  <si>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</si>
  <si>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</si>
  <si>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</si>
  <si>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</si>
  <si>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</si>
  <si>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</si>
  <si>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</si>
  <si>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</si>
  <si>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</si>
  <si>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</si>
  <si>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</si>
  <si>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</si>
  <si>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</si>
  <si>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</si>
  <si>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</si>
  <si>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</si>
  <si>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</si>
  <si>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</si>
  <si>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</si>
  <si>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</si>
  <si>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</si>
  <si>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</si>
  <si>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</si>
  <si>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</si>
  <si>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</si>
  <si>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</si>
  <si>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</si>
  <si>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</si>
  <si>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</si>
  <si>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</si>
  <si>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</si>
  <si>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</si>
  <si>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</si>
  <si>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</si>
  <si>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</si>
  <si>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</si>
  <si>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</si>
  <si>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</si>
  <si>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</si>
  <si>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</si>
  <si>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</si>
  <si>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</si>
  <si>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</si>
  <si>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</si>
  <si>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</si>
  <si>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</si>
  <si>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</si>
  <si>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</si>
  <si>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</si>
  <si>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</si>
  <si>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</si>
  <si>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</si>
  <si>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</si>
  <si>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</si>
  <si>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</si>
  <si>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</si>
  <si>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</si>
  <si>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</si>
  <si>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</si>
  <si>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</si>
  <si>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</si>
  <si>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</si>
  <si>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</si>
  <si>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</si>
  <si>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</si>
  <si>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</si>
  <si>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</si>
  <si>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</si>
  <si>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</si>
  <si>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</si>
  <si>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</si>
  <si>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</si>
  <si>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</si>
  <si>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</si>
  <si>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</si>
  <si>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</si>
  <si>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</si>
  <si>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</si>
  <si>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</si>
  <si>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</si>
  <si>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</si>
  <si>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</si>
  <si>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</si>
  <si>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</si>
  <si>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</si>
  <si>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</si>
  <si>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</si>
  <si>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</si>
  <si>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</si>
  <si>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</si>
  <si>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</si>
  <si>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</si>
  <si>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</si>
  <si>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</si>
  <si>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</si>
  <si>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</si>
  <si>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</si>
  <si>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</si>
  <si>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</si>
  <si>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</si>
  <si>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</si>
  <si>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</si>
  <si>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</si>
  <si>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</si>
  <si>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</si>
  <si>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</si>
  <si>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</si>
  <si>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</si>
  <si>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</si>
  <si>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</si>
  <si>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</si>
  <si>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</si>
  <si>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</si>
  <si>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</si>
  <si>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</si>
  <si>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</si>
  <si>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</si>
  <si>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</si>
  <si>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</si>
  <si>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</si>
  <si>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</si>
  <si>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</si>
  <si>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</si>
  <si>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</si>
  <si>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</si>
  <si>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</si>
  <si>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</si>
  <si>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</si>
  <si>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</si>
  <si>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</si>
  <si>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</si>
  <si>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</si>
  <si>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</si>
  <si>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</si>
  <si>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</si>
  <si>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</si>
  <si>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</si>
  <si>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</si>
  <si>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</si>
  <si>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</si>
  <si>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</si>
  <si>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</si>
  <si>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</si>
  <si>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</si>
  <si>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</si>
  <si>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</si>
  <si>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</si>
  <si>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</si>
  <si>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</si>
  <si>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</si>
  <si>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</si>
  <si>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</si>
  <si>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</si>
  <si>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</si>
  <si>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</si>
  <si>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</si>
  <si>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</si>
  <si>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</si>
  <si>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</si>
  <si>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</si>
  <si>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</si>
  <si>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</si>
  <si>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</si>
  <si>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</si>
  <si>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</si>
  <si>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</si>
  <si>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</si>
  <si>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</si>
  <si>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</si>
  <si>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</si>
  <si>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</si>
  <si>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</si>
  <si>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</si>
  <si>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</si>
  <si>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</si>
  <si>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</si>
  <si>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</si>
  <si>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</si>
  <si>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</si>
  <si>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</si>
  <si>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</si>
  <si>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</si>
  <si>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</si>
  <si>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</si>
  <si>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</si>
  <si>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</si>
  <si>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</si>
  <si>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</si>
  <si>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</si>
  <si>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</si>
  <si>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</si>
  <si>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</si>
  <si>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</si>
  <si>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</si>
  <si>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</si>
  <si>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</si>
  <si>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</si>
  <si>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</si>
  <si>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</si>
  <si>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</si>
  <si>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</si>
  <si>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</si>
  <si>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</si>
  <si>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</si>
  <si>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</si>
  <si>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</si>
  <si>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</si>
  <si>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</si>
  <si>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</si>
  <si>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</si>
  <si>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</si>
  <si>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</si>
  <si>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</si>
  <si>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</si>
  <si>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</si>
  <si>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</si>
  <si>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</si>
  <si>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</si>
  <si>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</si>
  <si>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</si>
  <si>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</si>
  <si>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</si>
  <si>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</si>
  <si>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</si>
  <si>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</si>
  <si>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</si>
  <si>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</si>
  <si>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</si>
  <si>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</si>
  <si>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</si>
  <si>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</si>
  <si>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</si>
  <si>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</si>
  <si>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</si>
  <si>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</si>
  <si>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</si>
  <si>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</si>
  <si>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</si>
  <si>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</si>
  <si>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</si>
  <si>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</si>
  <si>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</si>
  <si>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</si>
  <si>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</si>
  <si>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</si>
  <si>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</si>
  <si>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</si>
  <si>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</si>
  <si>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</si>
  <si>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</si>
  <si>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</si>
  <si>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</si>
  <si>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</si>
  <si>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</si>
  <si>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</si>
  <si>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</si>
  <si>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</si>
  <si>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</si>
  <si>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</si>
  <si>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</si>
  <si>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</si>
  <si>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</si>
  <si>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</si>
  <si>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</si>
  <si>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</si>
  <si>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</si>
  <si>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</si>
  <si>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</si>
  <si>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</si>
  <si>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</si>
  <si>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</si>
  <si>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</si>
  <si>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</si>
  <si>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</si>
  <si>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</si>
  <si>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</si>
  <si>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</si>
  <si>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</si>
  <si>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</si>
  <si>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</si>
  <si>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</si>
  <si>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</si>
  <si>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</si>
  <si>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</si>
  <si>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</si>
  <si>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</si>
  <si>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</si>
  <si>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</si>
  <si>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</si>
  <si>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</si>
  <si>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</si>
  <si>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</si>
  <si>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</si>
  <si>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</si>
  <si>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</si>
  <si>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</si>
  <si>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</si>
  <si>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</si>
  <si>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</si>
  <si>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</si>
  <si>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</si>
  <si>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</si>
  <si>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</si>
  <si>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</si>
  <si>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</si>
  <si>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</si>
  <si>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</si>
  <si>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</si>
  <si>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</si>
  <si>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</si>
  <si>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</si>
  <si>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</si>
  <si>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</si>
  <si>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</si>
  <si>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</si>
  <si>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</si>
  <si>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</si>
  <si>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</si>
  <si>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</si>
  <si>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</si>
  <si>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</si>
  <si>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</si>
  <si>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</si>
  <si>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</si>
  <si>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</si>
  <si>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</si>
  <si>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</si>
  <si>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</si>
  <si>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</si>
  <si>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</si>
  <si>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</si>
  <si>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</si>
  <si>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</si>
  <si>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</si>
  <si>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</si>
  <si>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</si>
  <si>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</si>
  <si>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</si>
  <si>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</si>
  <si>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</si>
  <si>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</si>
  <si>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</si>
  <si>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</si>
  <si>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</si>
  <si>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</si>
  <si>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</si>
  <si>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</si>
  <si>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</si>
  <si>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</si>
  <si>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</si>
  <si>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</si>
  <si>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</si>
  <si>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</si>
  <si>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</si>
  <si>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</si>
  <si>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</si>
  <si>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</si>
  <si>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</si>
  <si>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</si>
  <si>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</si>
  <si>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</si>
  <si>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</si>
  <si>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</si>
  <si>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</si>
  <si>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</si>
  <si>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</si>
  <si>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</si>
  <si>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</si>
  <si>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</si>
  <si>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</si>
  <si>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</si>
  <si>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</si>
  <si>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</si>
  <si>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</si>
  <si>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</si>
  <si>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</si>
  <si>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</si>
  <si>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</si>
  <si>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</si>
  <si>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</si>
  <si>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</si>
  <si>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</si>
  <si>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</si>
  <si>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</si>
  <si>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</si>
  <si>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</si>
  <si>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</si>
  <si>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</si>
  <si>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</si>
  <si>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</si>
  <si>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</si>
  <si>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</si>
  <si>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</si>
  <si>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</si>
  <si>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</si>
  <si>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</si>
  <si>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</si>
  <si>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</si>
  <si>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</si>
  <si>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</si>
  <si>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</si>
  <si>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</si>
  <si>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</si>
  <si>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</si>
  <si>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</si>
  <si>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</si>
  <si>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</si>
  <si>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</si>
  <si>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</si>
  <si>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</si>
  <si>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</si>
  <si>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</si>
  <si>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</si>
  <si>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</si>
  <si>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</si>
  <si>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</si>
  <si>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</si>
  <si>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</si>
  <si>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</si>
  <si>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</si>
  <si>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</si>
  <si>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</si>
  <si>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</si>
  <si>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</si>
  <si>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</si>
  <si>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</si>
  <si>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</si>
  <si>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</si>
  <si>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</si>
  <si>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</si>
  <si>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</si>
  <si>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</si>
  <si>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</si>
  <si>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</si>
  <si>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</si>
  <si>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</si>
  <si>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</si>
  <si>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</si>
  <si>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</si>
  <si>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</si>
  <si>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</si>
  <si>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</si>
  <si>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</si>
  <si>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</si>
  <si>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</si>
  <si>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</si>
  <si>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</si>
  <si>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</si>
  <si>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</si>
  <si>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</si>
  <si>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</si>
  <si>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</si>
  <si>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</si>
  <si>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</si>
  <si>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</si>
  <si>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</si>
  <si>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</si>
  <si>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</si>
  <si>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</si>
  <si>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</si>
  <si>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</si>
  <si>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</si>
  <si>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</si>
  <si>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</si>
  <si>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</si>
  <si>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</si>
  <si>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</si>
  <si>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</si>
  <si>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</si>
  <si>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</si>
  <si>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</si>
  <si>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</si>
  <si>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</si>
  <si>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</si>
  <si>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</si>
  <si>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</si>
  <si>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</si>
  <si>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</si>
  <si>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</si>
  <si>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</si>
  <si>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</si>
  <si>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</si>
  <si>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</si>
  <si>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</si>
  <si>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</si>
  <si>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</si>
  <si>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</si>
  <si>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</si>
  <si>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</si>
  <si>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</si>
  <si>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</si>
  <si>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</si>
  <si>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</si>
  <si>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</si>
  <si>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</si>
  <si>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</si>
  <si>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</si>
  <si>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</si>
  <si>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</si>
  <si>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</si>
  <si>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</si>
  <si>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</si>
  <si>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</si>
  <si>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</si>
  <si>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</si>
  <si>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</si>
  <si>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</si>
  <si>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</si>
  <si>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</si>
  <si>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</si>
  <si>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</si>
  <si>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</si>
  <si>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</si>
  <si>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</si>
  <si>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</si>
  <si>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</si>
  <si>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</si>
  <si>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</si>
  <si>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</si>
  <si>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</si>
  <si>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</si>
  <si>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</si>
  <si>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</si>
  <si>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</si>
  <si>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</si>
  <si>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</si>
  <si>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</si>
  <si>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</si>
  <si>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</si>
  <si>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</si>
  <si>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</si>
  <si>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</si>
  <si>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</si>
  <si>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</si>
  <si>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</si>
  <si>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</si>
  <si>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</si>
  <si>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</si>
  <si>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</si>
  <si>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</si>
  <si>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</si>
  <si>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</si>
  <si>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</si>
  <si>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</si>
  <si>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</si>
  <si>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</si>
  <si>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</si>
  <si>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</si>
  <si>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</si>
  <si>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</si>
  <si>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</si>
  <si>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</si>
  <si>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</si>
  <si>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</si>
  <si>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</si>
  <si>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</si>
  <si>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</si>
  <si>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</si>
  <si>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</si>
  <si>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</si>
  <si>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</si>
  <si>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</si>
  <si>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</si>
  <si>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</si>
  <si>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</si>
  <si>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</si>
  <si>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</si>
  <si>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</si>
  <si>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</si>
  <si>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</si>
  <si>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</si>
  <si>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</si>
  <si>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</si>
  <si>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</si>
  <si>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</si>
  <si>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</si>
  <si>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</si>
  <si>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</si>
  <si>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</si>
  <si>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</si>
  <si>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</si>
  <si>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</si>
  <si>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</si>
  <si>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</si>
  <si>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</si>
  <si>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</si>
  <si>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</si>
  <si>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</si>
  <si>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</si>
  <si>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</si>
  <si>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</si>
  <si>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</si>
  <si>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</si>
  <si>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</si>
  <si>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</si>
  <si>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</si>
  <si>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</si>
  <si>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</si>
  <si>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</si>
  <si>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</si>
  <si>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</si>
  <si>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</si>
  <si>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</si>
  <si>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</si>
  <si>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</si>
  <si>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</si>
  <si>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</si>
  <si>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</si>
  <si>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</si>
  <si>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</si>
  <si>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</si>
  <si>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</si>
  <si>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</si>
  <si>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</si>
  <si>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</si>
  <si>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</si>
  <si>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</si>
  <si>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</si>
  <si>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</si>
  <si>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</si>
  <si>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</si>
  <si>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</si>
  <si>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</si>
  <si>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</si>
  <si>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</si>
  <si>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</si>
  <si>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</si>
  <si>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</si>
  <si>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</si>
  <si>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</si>
  <si>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</si>
  <si>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</si>
  <si>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</si>
  <si>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</si>
  <si>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</si>
  <si>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</si>
  <si>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</si>
  <si>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</si>
  <si>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</si>
  <si>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</si>
  <si>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</si>
  <si>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</si>
  <si>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</si>
  <si>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</si>
  <si>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</si>
  <si>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</si>
  <si>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</si>
  <si>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</si>
  <si>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</si>
  <si>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</si>
  <si>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</si>
  <si>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</si>
  <si>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</si>
  <si>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</si>
  <si>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</si>
  <si>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</si>
  <si>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</si>
  <si>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</si>
  <si>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</si>
  <si>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</si>
  <si>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</si>
  <si>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</si>
  <si>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</si>
  <si>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</si>
  <si>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</si>
  <si>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</si>
  <si>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</si>
  <si>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</si>
  <si>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</si>
  <si>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</si>
  <si>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</si>
  <si>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</si>
  <si>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</si>
  <si>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</si>
  <si>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</si>
  <si>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</si>
  <si>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</si>
  <si>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</si>
  <si>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</si>
  <si>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</si>
  <si>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</si>
  <si>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</si>
  <si>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</si>
  <si>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</si>
  <si>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</si>
  <si>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</si>
  <si>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</si>
  <si>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</si>
  <si>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</si>
  <si>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</si>
  <si>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</si>
  <si>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</si>
  <si>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</si>
  <si>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</si>
  <si>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</si>
  <si>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</si>
  <si>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</si>
  <si>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</si>
  <si>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</si>
  <si>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</si>
  <si>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</si>
  <si>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</si>
  <si>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</si>
  <si>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</si>
  <si>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</si>
  <si>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</si>
  <si>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</si>
  <si>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</si>
  <si>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</si>
  <si>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</si>
  <si>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</si>
  <si>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</si>
  <si>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</si>
  <si>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</si>
  <si>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</si>
  <si>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</si>
  <si>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</si>
  <si>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</si>
  <si>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</si>
  <si>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</si>
  <si>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</si>
  <si>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</si>
  <si>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</si>
  <si>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</si>
  <si>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</si>
  <si>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</si>
  <si>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</si>
  <si>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</si>
  <si>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</si>
  <si>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</si>
  <si>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</si>
  <si>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</si>
  <si>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</si>
  <si>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</si>
  <si>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</si>
  <si>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</si>
  <si>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</si>
  <si>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</si>
  <si>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</si>
  <si>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</si>
  <si>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</si>
  <si>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</si>
  <si>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</si>
  <si>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</si>
  <si>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</si>
  <si>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</si>
  <si>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</si>
  <si>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</si>
  <si>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</si>
  <si>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</si>
  <si>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</si>
  <si>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</si>
  <si>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</si>
  <si>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</si>
  <si>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</si>
  <si>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</si>
  <si>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</si>
  <si>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</si>
  <si>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</si>
  <si>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</si>
  <si>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</si>
  <si>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</si>
  <si>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</si>
  <si>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</si>
  <si>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</si>
  <si>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</si>
  <si>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</si>
  <si>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</si>
  <si>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</si>
  <si>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</si>
  <si>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</si>
  <si>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</si>
  <si>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</si>
  <si>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</si>
  <si>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</si>
  <si>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</si>
  <si>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</si>
  <si>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</si>
  <si>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</si>
  <si>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</si>
  <si>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</si>
  <si>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</si>
  <si>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</si>
  <si>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</si>
  <si>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</si>
  <si>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</si>
  <si>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</si>
  <si>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</si>
  <si>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</si>
  <si>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</si>
  <si>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</si>
  <si>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</si>
  <si>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</si>
  <si>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</si>
  <si>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</si>
  <si>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</si>
  <si>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</si>
  <si>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</si>
  <si>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</si>
  <si>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</si>
  <si>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</si>
  <si>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</si>
  <si>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</si>
  <si>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</si>
  <si>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</si>
  <si>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</si>
  <si>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</si>
  <si>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</si>
  <si>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</si>
  <si>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</si>
  <si>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</si>
  <si>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</si>
  <si>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</si>
  <si>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</si>
  <si>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</si>
  <si>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</si>
  <si>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</si>
  <si>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</si>
  <si>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</si>
  <si>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</si>
  <si>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</si>
  <si>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</si>
  <si>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</si>
  <si>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</si>
  <si>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</si>
  <si>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</si>
  <si>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</si>
  <si>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</si>
  <si>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</si>
  <si>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</si>
  <si>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</si>
  <si>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</si>
  <si>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</si>
  <si>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</si>
  <si>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</si>
  <si>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</si>
  <si>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</si>
  <si>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</si>
  <si>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</si>
  <si>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</si>
  <si>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</si>
  <si>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</si>
  <si>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</si>
  <si>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</si>
  <si>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</si>
  <si>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</si>
  <si>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</si>
  <si>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</si>
  <si>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</si>
  <si>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</si>
  <si>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</si>
  <si>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</si>
  <si>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</si>
  <si>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</si>
  <si>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</si>
  <si>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</si>
  <si>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</si>
  <si>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</si>
  <si>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</si>
  <si>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</si>
  <si>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</si>
  <si>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</si>
  <si>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</si>
  <si>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</si>
  <si>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</si>
  <si>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</si>
  <si>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</si>
  <si>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</si>
  <si>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</si>
  <si>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</si>
  <si>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</si>
  <si>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</si>
  <si>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</si>
  <si>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</si>
  <si>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</si>
  <si>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</si>
  <si>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</si>
  <si>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</si>
  <si>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</si>
  <si>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</si>
  <si>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</si>
  <si>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</si>
  <si>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</si>
  <si>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</si>
  <si>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</si>
  <si>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</si>
  <si>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</si>
  <si>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</si>
  <si>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</si>
  <si>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</si>
  <si>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</si>
  <si>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</si>
  <si>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</si>
  <si>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</si>
  <si>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</si>
  <si>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</si>
  <si>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</si>
  <si>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</si>
  <si>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</si>
  <si>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</si>
  <si>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</si>
  <si>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</si>
  <si>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</si>
  <si>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</si>
  <si>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</si>
  <si>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</si>
  <si>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</si>
  <si>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</si>
  <si>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</si>
  <si>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</si>
  <si>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</si>
  <si>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</si>
  <si>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</si>
  <si>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</si>
  <si>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</si>
  <si>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</si>
  <si>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</si>
  <si>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</si>
  <si>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</si>
  <si>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</si>
  <si>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</si>
  <si>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</si>
  <si>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</si>
  <si>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</si>
  <si>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</si>
  <si>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</si>
  <si>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</si>
  <si>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</si>
  <si>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</si>
  <si>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</si>
  <si>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</si>
  <si>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</si>
  <si>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</si>
  <si>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</si>
  <si>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</si>
  <si>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</si>
  <si>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</si>
  <si>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</si>
  <si>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</si>
  <si>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</si>
  <si>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</si>
  <si>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</si>
  <si>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</si>
  <si>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</si>
  <si>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</si>
  <si>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</si>
  <si>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</si>
  <si>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</si>
  <si>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</si>
  <si>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</si>
  <si>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</si>
  <si>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</si>
  <si>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</si>
  <si>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</si>
  <si>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</si>
  <si>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</si>
  <si>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</si>
  <si>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</si>
  <si>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</si>
  <si>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</si>
  <si>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</si>
  <si>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</si>
  <si>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</si>
  <si>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</si>
  <si>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</si>
  <si>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</si>
  <si>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</si>
  <si>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</si>
  <si>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</si>
  <si>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</si>
  <si>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</si>
  <si>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</si>
  <si>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</si>
  <si>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</si>
  <si>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</si>
  <si>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</si>
  <si>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</si>
  <si>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</si>
  <si>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</si>
  <si>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</si>
  <si>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</si>
  <si>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</si>
  <si>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</si>
  <si>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</si>
  <si>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</si>
  <si>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</si>
  <si>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</si>
  <si>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</si>
  <si>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</si>
  <si>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</si>
  <si>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</si>
  <si>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</si>
  <si>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</si>
  <si>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</si>
  <si>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</si>
  <si>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</si>
  <si>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</si>
  <si>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</si>
  <si>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</si>
  <si>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</si>
  <si>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</si>
  <si>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</si>
  <si>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</si>
  <si>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</si>
  <si>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</si>
  <si>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</si>
  <si>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</si>
  <si>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</si>
  <si>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</si>
  <si>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</si>
  <si>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</si>
  <si>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</si>
  <si>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</si>
  <si>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</si>
  <si>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</si>
  <si>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</si>
  <si>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</si>
  <si>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</si>
  <si>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</si>
  <si>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</si>
  <si>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</si>
  <si>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</si>
  <si>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</si>
  <si>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</si>
  <si>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</si>
  <si>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</si>
  <si>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</si>
  <si>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</si>
  <si>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</si>
  <si>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</si>
  <si>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</si>
  <si>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</si>
  <si>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</si>
  <si>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</si>
  <si>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</si>
  <si>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</si>
  <si>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</si>
  <si>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</si>
  <si>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</si>
  <si>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</si>
  <si>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</si>
  <si>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</si>
  <si>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</si>
  <si>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</si>
  <si>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</si>
  <si>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</si>
  <si>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</si>
  <si>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</si>
  <si>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</si>
  <si>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</si>
  <si>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</si>
  <si>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</si>
  <si>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</si>
  <si>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</si>
  <si>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</si>
  <si>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</si>
  <si>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</si>
  <si>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</si>
  <si>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</si>
  <si>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</si>
  <si>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</si>
  <si>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</si>
  <si>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</si>
  <si>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</si>
  <si>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</si>
  <si>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</si>
  <si>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</si>
  <si>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</si>
  <si>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</si>
  <si>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</si>
  <si>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</si>
  <si>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</si>
  <si>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</si>
  <si>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</si>
  <si>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</si>
  <si>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</si>
  <si>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</si>
  <si>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</si>
  <si>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</si>
  <si>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</si>
  <si>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</si>
  <si>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</si>
  <si>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</si>
  <si>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</si>
  <si>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</si>
  <si>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</si>
  <si>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</si>
  <si>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</si>
  <si>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</si>
  <si>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</si>
  <si>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</si>
  <si>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</si>
  <si>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</si>
  <si>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</si>
  <si>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</si>
  <si>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</si>
  <si>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</si>
  <si>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</si>
  <si>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</si>
  <si>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</si>
  <si>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</si>
  <si>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</si>
  <si>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</si>
  <si>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</si>
  <si>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</si>
  <si>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</si>
  <si>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</si>
  <si>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</si>
  <si>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</si>
  <si>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</si>
  <si>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</si>
  <si>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</si>
  <si>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</si>
  <si>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</si>
  <si>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</si>
  <si>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</si>
  <si>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</si>
  <si>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</si>
  <si>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</si>
  <si>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</si>
  <si>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</si>
  <si>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</si>
  <si>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</si>
  <si>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</si>
  <si>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</si>
  <si>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</si>
  <si>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</si>
  <si>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</si>
  <si>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</si>
  <si>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</si>
  <si>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</si>
  <si>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</si>
  <si>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</si>
  <si>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</si>
  <si>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</si>
  <si>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</si>
  <si>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</si>
  <si>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</si>
  <si>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</si>
  <si>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</si>
  <si>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</si>
  <si>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</si>
  <si>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</si>
  <si>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</si>
  <si>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</si>
  <si>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</si>
  <si>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</si>
  <si>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</si>
  <si>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</si>
  <si>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</si>
  <si>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</si>
  <si>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</si>
  <si>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</si>
  <si>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</si>
  <si>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</si>
  <si>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</si>
  <si>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</si>
  <si>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</si>
  <si>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</si>
  <si>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</si>
  <si>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</si>
  <si>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</si>
  <si>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</si>
  <si>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</si>
  <si>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</si>
  <si>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</si>
  <si>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</si>
  <si>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</si>
  <si>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</si>
  <si>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</si>
  <si>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</si>
  <si>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</si>
  <si>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</si>
  <si>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</si>
  <si>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</si>
  <si>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</si>
  <si>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</si>
  <si>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</si>
  <si>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</si>
  <si>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</si>
  <si>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</si>
  <si>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</si>
  <si>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</si>
  <si>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</si>
  <si>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</si>
  <si>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</si>
  <si>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</si>
  <si>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</si>
  <si>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</si>
  <si>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</si>
  <si>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</si>
  <si>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</si>
  <si>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</si>
  <si>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</si>
  <si>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</si>
  <si>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</si>
  <si>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</si>
  <si>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</si>
  <si>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</si>
  <si>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</si>
  <si>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</si>
  <si>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</si>
  <si>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</si>
  <si>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</si>
  <si>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</si>
  <si>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</si>
  <si>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</si>
  <si>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</si>
  <si>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</si>
  <si>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</si>
  <si>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</si>
  <si>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</si>
  <si>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</si>
  <si>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</si>
  <si>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</si>
  <si>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</si>
  <si>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</si>
  <si>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</si>
  <si>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</si>
  <si>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</si>
  <si>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</si>
  <si>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</si>
  <si>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</si>
  <si>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</si>
  <si>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</si>
  <si>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</si>
  <si>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</si>
  <si>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</si>
  <si>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</si>
  <si>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</si>
  <si>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</si>
  <si>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</si>
  <si>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</si>
  <si>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</si>
  <si>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</si>
  <si>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</si>
  <si>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</si>
  <si>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</si>
  <si>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</si>
  <si>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</si>
  <si>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</si>
  <si>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</si>
  <si>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</si>
  <si>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</si>
  <si>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</si>
  <si>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</si>
  <si>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</si>
  <si>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</si>
  <si>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</si>
  <si>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</si>
  <si>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</si>
  <si>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</si>
  <si>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</si>
  <si>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</si>
  <si>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</si>
  <si>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</si>
  <si>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</si>
  <si>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</si>
  <si>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</si>
  <si>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</si>
  <si>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</si>
  <si>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</si>
  <si>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</si>
  <si>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</si>
  <si>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</si>
  <si>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</si>
  <si>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</si>
  <si>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</si>
  <si>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</si>
  <si>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</si>
  <si>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</si>
  <si>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</si>
  <si>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</si>
  <si>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</si>
  <si>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</si>
  <si>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</si>
  <si>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</si>
  <si>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</si>
  <si>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</si>
  <si>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</si>
  <si>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</si>
  <si>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</si>
  <si>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</si>
  <si>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</si>
  <si>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</si>
  <si>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</si>
  <si>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</si>
  <si>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</si>
  <si>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</si>
  <si>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</si>
  <si>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</si>
  <si>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</si>
  <si>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</si>
  <si>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</si>
  <si>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</si>
  <si>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</si>
  <si>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</si>
  <si>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</si>
  <si>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</si>
  <si>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</si>
  <si>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</si>
  <si>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</si>
  <si>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</si>
  <si>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</si>
  <si>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</si>
  <si>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</si>
  <si>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</si>
  <si>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</si>
  <si>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</si>
  <si>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</si>
  <si>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</si>
  <si>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</si>
  <si>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</si>
  <si>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</si>
  <si>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</si>
  <si>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</si>
  <si>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</si>
  <si>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</si>
  <si>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</si>
  <si>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</si>
  <si>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</si>
  <si>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</si>
  <si>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</si>
  <si>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</si>
  <si>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</si>
  <si>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</si>
  <si>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</si>
  <si>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</si>
  <si>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</si>
  <si>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</si>
  <si>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</si>
  <si>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</si>
  <si>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</si>
  <si>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</si>
  <si>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</si>
  <si>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</si>
  <si>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</si>
  <si>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</si>
  <si>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</si>
  <si>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</si>
  <si>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</si>
  <si>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</si>
  <si>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</si>
  <si>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</si>
  <si>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</si>
  <si>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</si>
  <si>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</si>
  <si>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</si>
  <si>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</si>
  <si>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</si>
  <si>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</si>
  <si>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</si>
  <si>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</si>
  <si>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</si>
  <si>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</si>
  <si>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</si>
  <si>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</si>
  <si>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</si>
  <si>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</si>
  <si>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</si>
  <si>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</si>
  <si>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</si>
  <si>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</si>
  <si>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</si>
  <si>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</si>
  <si>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</si>
  <si>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</si>
  <si>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</si>
  <si>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</si>
  <si>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</si>
  <si>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</si>
  <si>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</si>
  <si>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</si>
  <si>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</si>
  <si>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</si>
  <si>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</si>
  <si>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</si>
  <si>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</si>
  <si>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</si>
  <si>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</si>
  <si>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</si>
  <si>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</si>
  <si>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</si>
  <si>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</si>
  <si>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</si>
  <si>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</si>
  <si>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</si>
  <si>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</si>
  <si>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</si>
  <si>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</si>
  <si>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</si>
  <si>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</si>
  <si>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</si>
  <si>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</si>
  <si>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</si>
  <si>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</si>
  <si>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</si>
  <si>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</si>
  <si>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</si>
  <si>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</si>
  <si>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</si>
  <si>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</si>
  <si>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</si>
  <si>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</si>
  <si>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</si>
  <si>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</si>
  <si>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</si>
  <si>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</si>
  <si>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</si>
  <si>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</si>
  <si>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</si>
  <si>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</si>
  <si>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</si>
  <si>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</si>
  <si>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</si>
  <si>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</si>
  <si>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</si>
  <si>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</si>
  <si>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</si>
  <si>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</si>
  <si>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</si>
  <si>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</si>
  <si>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</si>
  <si>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</si>
  <si>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</si>
  <si>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</si>
  <si>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</si>
  <si>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</si>
  <si>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</si>
  <si>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</si>
  <si>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</si>
  <si>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</si>
  <si>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</si>
  <si>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</si>
  <si>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</si>
  <si>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</si>
  <si>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</si>
  <si>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</si>
  <si>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</si>
  <si>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</si>
  <si>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</si>
  <si>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</si>
  <si>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</si>
  <si>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</si>
  <si>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</si>
  <si>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</si>
  <si>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</si>
  <si>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</si>
  <si>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</si>
  <si>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</si>
  <si>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</si>
  <si>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</si>
  <si>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</si>
  <si>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</si>
  <si>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</si>
  <si>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</si>
  <si>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</si>
  <si>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</si>
  <si>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</si>
  <si>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</si>
  <si>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</si>
  <si>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</si>
  <si>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</si>
  <si>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</si>
  <si>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</si>
  <si>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</si>
  <si>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</si>
  <si>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</si>
  <si>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</si>
  <si>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</si>
  <si>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</si>
  <si>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</si>
  <si>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</si>
  <si>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</si>
  <si>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</si>
  <si>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</si>
  <si>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</si>
  <si>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</si>
  <si>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</si>
  <si>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</si>
  <si>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</si>
  <si>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</si>
  <si>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</si>
  <si>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</si>
  <si>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</si>
  <si>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</si>
  <si>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</si>
  <si>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</si>
  <si>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</si>
  <si>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</si>
  <si>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</si>
  <si>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</si>
  <si>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</si>
  <si>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</si>
  <si>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</si>
  <si>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</si>
  <si>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</si>
  <si>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</si>
  <si>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</si>
  <si>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</si>
  <si>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</si>
  <si>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</si>
  <si>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</si>
  <si>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</si>
  <si>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</si>
  <si>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</si>
  <si>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</si>
  <si>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</si>
  <si>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</si>
  <si>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</si>
  <si>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</si>
  <si>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</si>
  <si>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</si>
  <si>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</si>
  <si>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</si>
  <si>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</si>
  <si>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</si>
  <si>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</si>
  <si>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</si>
  <si>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</si>
  <si>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</si>
  <si>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</si>
  <si>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</si>
  <si>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</si>
  <si>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</si>
  <si>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</si>
  <si>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</si>
  <si>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</si>
  <si>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</si>
  <si>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</si>
  <si>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</si>
  <si>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</si>
  <si>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</si>
  <si>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</si>
  <si>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</si>
  <si>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</si>
  <si>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</si>
  <si>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</si>
  <si>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</si>
  <si>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</si>
  <si>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</si>
  <si>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</si>
  <si>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</si>
  <si>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</si>
  <si>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</si>
  <si>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</si>
  <si>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</si>
  <si>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</si>
  <si>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</si>
  <si>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</si>
  <si>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</si>
  <si>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</si>
  <si>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</si>
  <si>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</si>
  <si>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</si>
  <si>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</si>
  <si>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</si>
  <si>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</si>
  <si>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</si>
  <si>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</si>
  <si>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</si>
  <si>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</si>
  <si>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</si>
  <si>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</si>
  <si>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</si>
  <si>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</si>
  <si>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</si>
  <si>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</si>
  <si>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</si>
  <si>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</si>
  <si>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</si>
  <si>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</si>
  <si>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</si>
  <si>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</si>
  <si>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</si>
  <si>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</si>
  <si>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</si>
  <si>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</si>
  <si>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</si>
  <si>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</si>
  <si>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</si>
  <si>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</si>
  <si>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</si>
  <si>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</si>
  <si>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</si>
  <si>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</si>
  <si>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</si>
  <si>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</si>
  <si>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</si>
  <si>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</si>
  <si>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</si>
  <si>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</si>
  <si>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</si>
  <si>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</si>
  <si>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</si>
  <si>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</si>
  <si>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</si>
  <si>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</si>
  <si>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</si>
  <si>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</si>
  <si>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</si>
  <si>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</si>
  <si>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</si>
  <si>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</si>
  <si>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</si>
  <si>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</si>
  <si>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</si>
  <si>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</si>
  <si>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</si>
  <si>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</si>
  <si>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</si>
  <si>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</si>
  <si>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</si>
  <si>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</si>
  <si>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</si>
  <si>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</si>
  <si>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</si>
  <si>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</si>
  <si>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</si>
  <si>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</si>
  <si>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</si>
  <si>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</si>
  <si>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</si>
  <si>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</si>
  <si>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</si>
  <si>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</si>
  <si>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</si>
  <si>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</si>
  <si>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</si>
  <si>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</si>
  <si>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</si>
  <si>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</si>
  <si>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</si>
  <si>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</si>
  <si>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</si>
  <si>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</si>
  <si>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</si>
  <si>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</si>
  <si>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</si>
  <si>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</si>
  <si>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</si>
  <si>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</si>
  <si>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</si>
  <si>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</si>
  <si>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</si>
  <si>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</si>
  <si>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</si>
  <si>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</si>
  <si>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</si>
  <si>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</si>
  <si>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</si>
  <si>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</si>
  <si>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</si>
  <si>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</si>
  <si>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</si>
  <si>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</si>
  <si>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</si>
  <si>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</si>
  <si>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</si>
  <si>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</si>
  <si>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</si>
  <si>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</si>
  <si>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</si>
  <si>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</si>
  <si>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</si>
  <si>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</si>
  <si>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</si>
  <si>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</si>
  <si>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</si>
  <si>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</si>
  <si>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</si>
  <si>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</si>
  <si>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</si>
  <si>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</si>
  <si>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</si>
  <si>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</si>
  <si>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</si>
  <si>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</si>
  <si>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</si>
  <si>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</si>
  <si>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</si>
  <si>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</si>
  <si>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</si>
  <si>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</si>
  <si>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</si>
  <si>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</si>
  <si>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</si>
  <si>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</si>
  <si>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</si>
  <si>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</si>
  <si>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</si>
  <si>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</si>
  <si>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</si>
  <si>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</si>
  <si>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</si>
  <si>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</si>
  <si>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</si>
  <si>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</si>
  <si>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</si>
  <si>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</si>
  <si>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</si>
  <si>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</si>
  <si>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</si>
  <si>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</si>
  <si>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</si>
  <si>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</si>
  <si>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</si>
  <si>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</si>
  <si>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</si>
  <si>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</si>
  <si>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</si>
  <si>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</si>
  <si>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</si>
  <si>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</si>
  <si>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</si>
  <si>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</si>
  <si>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</si>
  <si>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</si>
  <si>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</si>
  <si>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</si>
  <si>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</si>
  <si>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</si>
  <si>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</si>
  <si>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</si>
  <si>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</si>
  <si>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</si>
  <si>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</si>
  <si>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</si>
  <si>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</si>
  <si>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</si>
  <si>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</si>
  <si>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</si>
  <si>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</si>
  <si>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</si>
  <si>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</si>
  <si>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</si>
  <si>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</si>
  <si>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</si>
  <si>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</si>
  <si>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</si>
  <si>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</si>
  <si>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</si>
  <si>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</si>
  <si>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</si>
  <si>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</si>
  <si>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</si>
  <si>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</si>
  <si>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</si>
  <si>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</si>
  <si>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</si>
  <si>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</si>
  <si>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</si>
  <si>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</si>
  <si>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</si>
  <si>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</si>
  <si>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</si>
  <si>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</si>
  <si>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</si>
  <si>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</si>
  <si>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</si>
  <si>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</si>
  <si>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</si>
  <si>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</si>
  <si>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</si>
  <si>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</si>
  <si>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</si>
  <si>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</si>
  <si>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</si>
  <si>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</si>
  <si>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</si>
  <si>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</si>
  <si>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</si>
  <si>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</si>
  <si>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</si>
  <si>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</si>
  <si>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</si>
  <si>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</si>
  <si>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</si>
  <si>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</si>
  <si>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</si>
  <si>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</si>
  <si>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</si>
  <si>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</si>
  <si>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</si>
  <si>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</si>
  <si>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</si>
  <si>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</si>
  <si>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</si>
  <si>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</si>
  <si>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</si>
  <si>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</si>
  <si>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</si>
  <si>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</si>
  <si>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</si>
  <si>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</si>
  <si>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</si>
  <si>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</si>
  <si>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</si>
  <si>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</si>
  <si>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</si>
  <si>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</si>
  <si>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</si>
  <si>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</si>
  <si>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</si>
  <si>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</si>
  <si>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</si>
  <si>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</si>
  <si>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</si>
  <si>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</si>
  <si>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</si>
  <si>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</si>
  <si>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</si>
  <si>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</si>
  <si>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</si>
  <si>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</si>
  <si>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</si>
  <si>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</si>
  <si>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</si>
  <si>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</si>
  <si>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</si>
  <si>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</si>
  <si>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</si>
  <si>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</si>
  <si>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</si>
  <si>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</si>
  <si>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</si>
  <si>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</si>
  <si>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</si>
  <si>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</si>
  <si>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</si>
  <si>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</si>
  <si>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</si>
  <si>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</si>
  <si>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</si>
  <si>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</si>
  <si>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</si>
  <si>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</si>
  <si>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</si>
  <si>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</si>
  <si>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</si>
  <si>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</si>
  <si>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</si>
  <si>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</si>
  <si>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</si>
  <si>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</si>
  <si>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</si>
  <si>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</si>
  <si>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</si>
  <si>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</si>
  <si>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</si>
  <si>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</si>
  <si>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</si>
  <si>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</si>
  <si>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</si>
  <si>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</si>
  <si>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</si>
  <si>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</si>
  <si>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</si>
  <si>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</si>
  <si>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</si>
  <si>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</si>
  <si>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</si>
  <si>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</si>
  <si>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</si>
  <si>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</si>
  <si>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</si>
  <si>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</si>
  <si>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</si>
  <si>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</si>
  <si>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</si>
  <si>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</si>
  <si>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</si>
  <si>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</si>
  <si>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</si>
  <si>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</si>
  <si>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</si>
  <si>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</si>
  <si>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</si>
  <si>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</si>
  <si>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</si>
  <si>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</si>
  <si>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</si>
  <si>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</si>
  <si>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</si>
  <si>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</si>
  <si>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</si>
  <si>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</si>
  <si>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</si>
  <si>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</si>
  <si>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</si>
  <si>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</si>
  <si>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</si>
  <si>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</si>
  <si>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</si>
  <si>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</si>
  <si>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</si>
  <si>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</si>
  <si>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</si>
  <si>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</si>
  <si>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</si>
  <si>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</si>
  <si>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</si>
  <si>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</si>
  <si>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</si>
  <si>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</si>
  <si>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</si>
  <si>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</si>
  <si>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</si>
  <si>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</si>
  <si>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</si>
  <si>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</si>
  <si>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</si>
  <si>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</si>
  <si>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</si>
  <si>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</si>
  <si>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</si>
  <si>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</si>
  <si>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</si>
  <si>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</si>
  <si>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</si>
  <si>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</si>
  <si>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</si>
  <si>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</si>
  <si>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</si>
  <si>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</si>
  <si>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</si>
  <si>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</si>
  <si>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</si>
  <si>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</si>
  <si>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</si>
  <si>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</si>
  <si>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</si>
  <si>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</si>
  <si>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</si>
  <si>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</si>
  <si>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</si>
  <si>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</si>
  <si>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</si>
  <si>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</si>
  <si>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</si>
  <si>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</si>
  <si>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</si>
  <si>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</si>
  <si>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</si>
  <si>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</si>
  <si>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</si>
  <si>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</si>
  <si>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</si>
  <si>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</si>
  <si>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</si>
  <si>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</si>
  <si>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</si>
  <si>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</si>
  <si>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</si>
  <si>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</si>
  <si>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</si>
  <si>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</si>
  <si>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</si>
  <si>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</si>
  <si>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</si>
  <si>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</si>
  <si>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</si>
  <si>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</si>
  <si>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</si>
  <si>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</si>
  <si>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</si>
  <si>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</si>
  <si>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</si>
  <si>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</si>
  <si>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</si>
  <si>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</si>
  <si>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</si>
  <si>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</si>
  <si>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</si>
  <si>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</si>
  <si>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</si>
  <si>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</si>
  <si>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</si>
  <si>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</si>
  <si>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</si>
  <si>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</si>
  <si>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</si>
  <si>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</si>
  <si>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</si>
  <si>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</si>
  <si>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</si>
  <si>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</si>
  <si>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</si>
  <si>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</si>
  <si>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</si>
  <si>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</si>
  <si>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</si>
  <si>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</si>
  <si>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</si>
  <si>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</si>
  <si>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</si>
  <si>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</si>
  <si>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</si>
  <si>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</si>
  <si>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</si>
  <si>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</si>
  <si>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</si>
  <si>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</si>
  <si>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</si>
  <si>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</si>
  <si>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</si>
  <si>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</si>
  <si>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</si>
  <si>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</si>
  <si>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</si>
  <si>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</si>
  <si>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</si>
  <si>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</si>
  <si>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</si>
  <si>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</si>
  <si>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</si>
  <si>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</si>
  <si>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</si>
  <si>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</si>
  <si>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</si>
  <si>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</si>
  <si>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</si>
  <si>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</si>
  <si>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</si>
  <si>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</si>
  <si>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</si>
  <si>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</si>
  <si>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</si>
  <si>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</si>
  <si>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</si>
  <si>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</si>
  <si>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</si>
  <si>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</si>
  <si>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</si>
  <si>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</si>
  <si>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</si>
  <si>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</si>
  <si>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</si>
  <si>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</si>
  <si>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</si>
  <si>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</si>
  <si>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</si>
  <si>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</si>
  <si>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</si>
  <si>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</si>
  <si>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</si>
  <si>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</si>
  <si>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</si>
  <si>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</si>
  <si>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</si>
  <si>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</si>
  <si>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</si>
  <si>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</si>
  <si>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</si>
  <si>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</si>
  <si>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</si>
  <si>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</si>
  <si>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</si>
  <si>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</si>
  <si>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</si>
  <si>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</si>
  <si>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</si>
  <si>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</si>
  <si>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</si>
  <si>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</si>
  <si>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</si>
  <si>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</si>
  <si>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</si>
  <si>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</si>
  <si>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</si>
  <si>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</si>
  <si>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</si>
  <si>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</si>
  <si>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</si>
  <si>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</si>
  <si>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</si>
  <si>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</si>
  <si>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</si>
  <si>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</si>
  <si>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</si>
  <si>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</si>
  <si>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</si>
  <si>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</si>
  <si>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</si>
  <si>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</si>
  <si>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</si>
  <si>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</si>
  <si>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</si>
  <si>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</si>
  <si>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</si>
  <si>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</si>
  <si>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</si>
  <si>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</si>
  <si>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</si>
  <si>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</si>
  <si>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</si>
  <si>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</si>
  <si>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</si>
  <si>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</si>
  <si>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</si>
  <si>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</si>
  <si>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</si>
  <si>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</si>
  <si>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</si>
  <si>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</si>
  <si>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</si>
  <si>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</si>
  <si>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</si>
  <si>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</si>
  <si>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</si>
  <si>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</si>
  <si>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</si>
  <si>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</si>
  <si>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</si>
  <si>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</si>
  <si>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</si>
  <si>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</si>
  <si>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</si>
  <si>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</si>
  <si>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</si>
  <si>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</si>
  <si>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</si>
  <si>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</si>
  <si>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</si>
  <si>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</si>
  <si>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</si>
  <si>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</si>
  <si>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</si>
  <si>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</si>
  <si>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</si>
  <si>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</si>
  <si>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</si>
  <si>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</si>
  <si>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</si>
  <si>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</si>
  <si>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</si>
  <si>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</si>
  <si>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</si>
  <si>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</si>
  <si>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</si>
  <si>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</si>
  <si>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</si>
  <si>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</si>
  <si>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</si>
  <si>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</si>
  <si>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</si>
  <si>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</si>
  <si>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</si>
  <si>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</si>
  <si>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</si>
  <si>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</si>
  <si>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</si>
  <si>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</si>
  <si>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</si>
  <si>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</si>
  <si>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</si>
  <si>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</si>
  <si>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</si>
  <si>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</si>
  <si>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</si>
  <si>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</si>
  <si>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</si>
  <si>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</si>
  <si>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</si>
  <si>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</si>
  <si>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</si>
  <si>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</si>
  <si>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</si>
  <si>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</si>
  <si>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</si>
  <si>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</si>
  <si>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</si>
  <si>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</si>
  <si>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</si>
  <si>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</si>
  <si>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</si>
  <si>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</si>
  <si>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</si>
  <si>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</si>
  <si>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</si>
  <si>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</si>
  <si>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</si>
  <si>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</si>
  <si>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</si>
  <si>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</si>
  <si>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</si>
  <si>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</si>
  <si>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</si>
  <si>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</si>
  <si>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</si>
  <si>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</si>
  <si>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</si>
  <si>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</si>
  <si>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</si>
  <si>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</si>
  <si>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</si>
  <si>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</si>
  <si>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</si>
  <si>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</si>
  <si>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</si>
  <si>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</si>
  <si>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</si>
  <si>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</si>
  <si>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</si>
  <si>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</si>
  <si>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</si>
  <si>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</si>
  <si>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</si>
  <si>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</si>
  <si>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</si>
  <si>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</si>
  <si>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</si>
  <si>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</si>
  <si>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</si>
  <si>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</si>
  <si>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</si>
  <si>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</si>
  <si>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</si>
  <si>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</si>
  <si>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</si>
  <si>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</si>
  <si>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</si>
  <si>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</si>
  <si>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</si>
  <si>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</si>
  <si>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</si>
  <si>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</si>
  <si>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</si>
  <si>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</si>
  <si>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</si>
  <si>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</si>
  <si>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</si>
  <si>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</si>
  <si>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</si>
  <si>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</si>
  <si>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</si>
  <si>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</si>
  <si>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</si>
  <si>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</si>
  <si>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</si>
  <si>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</si>
  <si>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</si>
  <si>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</si>
  <si>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</si>
  <si>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</si>
  <si>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</si>
  <si>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</si>
  <si>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</si>
  <si>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</si>
  <si>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</si>
  <si>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</si>
  <si>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</si>
  <si>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</si>
  <si>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</si>
  <si>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</si>
  <si>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</si>
  <si>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</si>
  <si>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</si>
  <si>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</si>
  <si>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</si>
  <si>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</si>
  <si>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</si>
  <si>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</si>
  <si>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</si>
  <si>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</si>
  <si>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</si>
  <si>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</si>
  <si>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</si>
  <si>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</si>
  <si>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</si>
  <si>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</si>
  <si>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</si>
  <si>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</si>
  <si>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</si>
  <si>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</si>
  <si>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</si>
  <si>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</si>
  <si>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</si>
  <si>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</si>
  <si>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</si>
  <si>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</si>
  <si>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</si>
  <si>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</si>
  <si>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</si>
  <si>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</si>
  <si>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</si>
  <si>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</si>
  <si>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</si>
  <si>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</si>
  <si>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</si>
  <si>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</si>
  <si>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</si>
  <si>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</si>
  <si>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</si>
  <si>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</si>
  <si>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</si>
  <si>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</si>
  <si>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</si>
  <si>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</si>
  <si>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</si>
  <si>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</si>
  <si>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</si>
  <si>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</si>
  <si>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</si>
  <si>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</si>
  <si>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</si>
  <si>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</si>
  <si>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</si>
  <si>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</si>
  <si>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</si>
  <si>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</si>
  <si>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</si>
  <si>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</si>
  <si>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</si>
  <si>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</si>
  <si>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</si>
  <si>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</si>
  <si>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</si>
  <si>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</si>
  <si>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</si>
  <si>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</si>
  <si>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</si>
  <si>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</si>
  <si>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</si>
  <si>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</si>
  <si>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</si>
  <si>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</si>
  <si>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</si>
  <si>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</si>
  <si>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</si>
  <si>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</si>
  <si>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</si>
  <si>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</si>
  <si>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</si>
  <si>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</si>
  <si>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</si>
  <si>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</si>
  <si>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</si>
  <si>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</si>
  <si>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</si>
  <si>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</si>
  <si>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</si>
  <si>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</si>
  <si>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</si>
  <si>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</si>
  <si>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</si>
  <si>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</si>
  <si>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</si>
  <si>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</si>
  <si>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</si>
  <si>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</si>
  <si>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</si>
  <si>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</si>
  <si>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</si>
  <si>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</si>
  <si>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</si>
  <si>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</si>
  <si>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</si>
  <si>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</si>
  <si>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</si>
  <si>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</si>
  <si>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</si>
  <si>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</si>
  <si>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</si>
  <si>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</si>
  <si>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</si>
  <si>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</si>
  <si>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</si>
  <si>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</si>
  <si>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</si>
  <si>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</si>
  <si>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</si>
  <si>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</si>
  <si>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</si>
  <si>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</si>
  <si>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</si>
  <si>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</si>
  <si>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</si>
  <si>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</si>
  <si>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</si>
  <si>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</si>
  <si>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</si>
  <si>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</si>
  <si>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</si>
  <si>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</si>
  <si>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</si>
  <si>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</si>
  <si>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</si>
  <si>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</si>
  <si>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</si>
  <si>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</si>
  <si>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</si>
  <si>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</si>
  <si>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</si>
  <si>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</si>
  <si>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</si>
  <si>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</si>
  <si>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</si>
  <si>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</si>
  <si>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</si>
  <si>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</si>
  <si>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</si>
  <si>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</si>
  <si>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</si>
  <si>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</si>
  <si>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</si>
  <si>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</si>
  <si>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</si>
  <si>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</si>
  <si>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</si>
  <si>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</si>
  <si>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</si>
  <si>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</si>
  <si>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</si>
  <si>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</si>
  <si>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</si>
  <si>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</si>
  <si>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</si>
  <si>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</si>
  <si>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</si>
  <si>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</si>
  <si>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</si>
  <si>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</si>
  <si>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</si>
  <si>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</si>
  <si>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</si>
  <si>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</si>
  <si>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</si>
  <si>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</si>
  <si>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</si>
  <si>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</si>
  <si>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</si>
  <si>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</si>
  <si>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</si>
  <si>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</si>
  <si>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</si>
  <si>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</si>
  <si>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</si>
  <si>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</si>
  <si>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</si>
  <si>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</si>
  <si>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</si>
  <si>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</si>
  <si>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</si>
  <si>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</si>
  <si>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</si>
  <si>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</si>
  <si>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</si>
  <si>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</si>
  <si>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</si>
  <si>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</si>
  <si>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</si>
  <si>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</si>
  <si>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</si>
  <si>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</si>
  <si>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</si>
  <si>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</si>
  <si>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</si>
  <si>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</si>
  <si>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</si>
  <si>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</si>
  <si>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</si>
  <si>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</si>
  <si>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</si>
  <si>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</si>
  <si>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</si>
  <si>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</si>
  <si>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</si>
  <si>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</si>
  <si>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</si>
  <si>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</si>
  <si>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</si>
  <si>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</si>
  <si>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</si>
  <si>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</si>
  <si>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</si>
  <si>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</si>
  <si>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</si>
  <si>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</si>
  <si>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</si>
  <si>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</si>
  <si>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</si>
  <si>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</si>
  <si>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</si>
  <si>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</si>
  <si>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</si>
  <si>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</si>
  <si>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</si>
  <si>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</si>
  <si>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</si>
  <si>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</si>
  <si>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</si>
  <si>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</si>
  <si>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</si>
  <si>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</si>
  <si>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</si>
  <si>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</si>
  <si>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</si>
  <si>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</si>
  <si>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</si>
  <si>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</si>
  <si>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</si>
  <si>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</si>
  <si>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</si>
  <si>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</si>
  <si>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</si>
  <si>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</si>
  <si>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</si>
  <si>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</si>
  <si>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</si>
  <si>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</si>
  <si>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</si>
  <si>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</si>
  <si>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</si>
  <si>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</si>
  <si>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</si>
  <si>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</si>
  <si>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</si>
  <si>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</si>
  <si>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</si>
  <si>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</si>
  <si>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</si>
  <si>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</si>
  <si>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</si>
  <si>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</si>
  <si>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</si>
  <si>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</si>
  <si>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</si>
  <si>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</si>
  <si>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</si>
  <si>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</si>
  <si>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</si>
  <si>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</si>
  <si>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</si>
  <si>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</si>
  <si>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</si>
  <si>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</si>
  <si>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</si>
  <si>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</si>
  <si>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</si>
  <si>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</si>
  <si>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</si>
  <si>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</si>
  <si>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</si>
  <si>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</si>
  <si>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</si>
  <si>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</si>
  <si>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</si>
  <si>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</si>
  <si>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</si>
  <si>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</si>
  <si>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</si>
  <si>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</si>
  <si>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</si>
  <si>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</si>
  <si>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</si>
  <si>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</si>
  <si>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</si>
  <si>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</si>
  <si>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</si>
  <si>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</si>
  <si>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</si>
  <si>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</si>
  <si>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</si>
  <si>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</si>
  <si>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</si>
  <si>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</si>
  <si>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</si>
  <si>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</si>
  <si>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</si>
  <si>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</si>
  <si>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</si>
  <si>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</si>
  <si>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</si>
  <si>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</si>
  <si>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</si>
  <si>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</si>
  <si>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</si>
  <si>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</si>
  <si>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</si>
  <si>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</si>
  <si>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</si>
  <si>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</si>
  <si>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</si>
  <si>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</si>
  <si>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</si>
  <si>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</si>
  <si>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</si>
  <si>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</si>
  <si>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</si>
  <si>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</si>
  <si>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</si>
  <si>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</si>
  <si>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</si>
  <si>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</si>
  <si>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</si>
  <si>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</si>
  <si>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</si>
  <si>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</si>
  <si>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</si>
  <si>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</si>
  <si>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</si>
  <si>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</si>
  <si>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</si>
  <si>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</si>
  <si>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</si>
  <si>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</si>
  <si>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</si>
  <si>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</si>
  <si>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</si>
  <si>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</si>
  <si>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</si>
  <si>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</si>
  <si>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</si>
  <si>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</si>
  <si>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</si>
  <si>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</si>
  <si>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</si>
  <si>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</si>
  <si>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</si>
  <si>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</si>
  <si>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</si>
  <si>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</si>
  <si>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</si>
  <si>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</si>
  <si>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</si>
  <si>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</si>
  <si>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</si>
  <si>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</si>
  <si>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</si>
  <si>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</si>
  <si>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</si>
  <si>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</si>
  <si>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</si>
  <si>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</si>
  <si>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</si>
  <si>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</si>
  <si>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</si>
  <si>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</si>
  <si>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</si>
  <si>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</si>
  <si>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</si>
  <si>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</si>
  <si>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</si>
  <si>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</si>
  <si>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</si>
  <si>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</si>
  <si>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</si>
  <si>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</si>
  <si>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</si>
  <si>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</si>
  <si>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</si>
  <si>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</si>
  <si>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</si>
  <si>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</si>
  <si>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</si>
  <si>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</si>
  <si>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</si>
  <si>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</si>
  <si>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</si>
  <si>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</si>
  <si>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</si>
  <si>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</si>
  <si>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</si>
  <si>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</si>
  <si>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</si>
  <si>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</si>
  <si>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</si>
  <si>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</si>
  <si>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</si>
  <si>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</si>
  <si>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</si>
  <si>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</si>
  <si>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</si>
  <si>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</si>
  <si>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</si>
  <si>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</si>
  <si>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</si>
  <si>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</si>
  <si>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</si>
  <si>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</si>
  <si>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</si>
  <si>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</si>
  <si>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</si>
  <si>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</si>
  <si>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</si>
  <si>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</si>
  <si>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</si>
  <si>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</si>
  <si>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</si>
  <si>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</si>
  <si>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</si>
  <si>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</si>
  <si>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</si>
  <si>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</si>
  <si>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</si>
  <si>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</si>
  <si>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</si>
  <si>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</si>
  <si>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</si>
  <si>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</si>
  <si>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</si>
  <si>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</si>
  <si>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</si>
  <si>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</si>
  <si>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</si>
  <si>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</si>
  <si>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</si>
  <si>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</si>
  <si>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</si>
  <si>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</si>
  <si>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</si>
  <si>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</si>
  <si>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</si>
  <si>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</si>
  <si>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</si>
  <si>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</si>
  <si>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</si>
  <si>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</si>
  <si>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</si>
  <si>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</si>
  <si>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</si>
  <si>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</si>
  <si>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</si>
  <si>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</si>
  <si>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</si>
  <si>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</si>
  <si>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</si>
  <si>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</si>
  <si>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</si>
  <si>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</si>
  <si>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</si>
  <si>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</si>
  <si>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</si>
  <si>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</si>
  <si>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</si>
  <si>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</si>
  <si>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</si>
  <si>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</si>
  <si>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</si>
  <si>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</si>
  <si>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</si>
  <si>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</si>
  <si>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</si>
  <si>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</si>
  <si>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</si>
  <si>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</si>
  <si>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</si>
  <si>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</si>
  <si>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</si>
  <si>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</si>
  <si>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</si>
  <si>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</si>
  <si>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</si>
  <si>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</si>
  <si>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</si>
  <si>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</si>
  <si>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</si>
  <si>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</si>
  <si>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</si>
  <si>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</si>
  <si>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</si>
  <si>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</si>
  <si>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</si>
  <si>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</si>
  <si>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</si>
  <si>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</si>
  <si>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</si>
  <si>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</si>
  <si>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</si>
  <si>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</si>
  <si>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</si>
  <si>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</si>
  <si>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</si>
  <si>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</si>
  <si>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</si>
  <si>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</si>
  <si>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</si>
  <si>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</si>
  <si>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</si>
  <si>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</si>
  <si>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</si>
  <si>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</si>
  <si>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</si>
  <si>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</si>
  <si>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</si>
  <si>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</si>
  <si>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</si>
  <si>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</si>
  <si>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</si>
  <si>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</si>
  <si>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</si>
  <si>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</si>
  <si>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</si>
  <si>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</si>
  <si>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</si>
  <si>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</si>
  <si>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</si>
  <si>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</si>
  <si>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</si>
  <si>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</si>
  <si>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</si>
  <si>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</si>
  <si>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</si>
  <si>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</si>
  <si>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</si>
  <si>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</si>
  <si>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</si>
  <si>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</si>
  <si>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</si>
  <si>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</si>
  <si>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</si>
  <si>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</si>
  <si>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</si>
  <si>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</si>
  <si>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</si>
  <si>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</si>
  <si>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</si>
  <si>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</si>
  <si>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</si>
  <si>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</si>
  <si>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</si>
  <si>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</si>
  <si>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</si>
  <si>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</si>
  <si>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</si>
  <si>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</si>
  <si>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</si>
  <si>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</si>
  <si>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</si>
  <si>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</si>
  <si>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</si>
  <si>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</si>
  <si>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</si>
  <si>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</si>
  <si>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</si>
  <si>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</si>
  <si>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</si>
  <si>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</si>
  <si>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</si>
  <si>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</si>
  <si>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</si>
  <si>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</si>
  <si>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</si>
  <si>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</si>
  <si>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</si>
  <si>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</si>
  <si>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</si>
  <si>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</si>
  <si>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</si>
  <si>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</si>
  <si>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</si>
  <si>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</si>
  <si>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</si>
  <si>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</si>
  <si>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</si>
  <si>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</si>
  <si>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</si>
  <si>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</si>
  <si>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</si>
  <si>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</si>
  <si>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</si>
  <si>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</si>
  <si>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</si>
  <si>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</si>
  <si>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</si>
  <si>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</si>
  <si>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</si>
  <si>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</si>
  <si>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</si>
  <si>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</si>
  <si>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</si>
  <si>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</si>
  <si>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</si>
  <si>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</si>
  <si>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</si>
  <si>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</si>
  <si>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</si>
  <si>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</si>
  <si>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</si>
  <si>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</si>
  <si>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</si>
  <si>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</si>
  <si>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</si>
  <si>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</si>
  <si>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</si>
  <si>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</si>
  <si>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</si>
  <si>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</si>
  <si>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</si>
  <si>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</si>
  <si>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</si>
  <si>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</si>
  <si>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</si>
  <si>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</si>
  <si>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</si>
  <si>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</si>
  <si>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</si>
  <si>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</si>
  <si>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</si>
  <si>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</si>
  <si>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</si>
  <si>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</si>
  <si>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</si>
  <si>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</si>
  <si>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</si>
  <si>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</si>
  <si>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</si>
  <si>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</si>
  <si>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</si>
  <si>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</si>
  <si>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</si>
  <si>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</si>
  <si>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</si>
  <si>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</si>
  <si>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</si>
  <si>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</si>
  <si>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</si>
  <si>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</si>
  <si>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</si>
  <si>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</si>
  <si>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</si>
  <si>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</si>
  <si>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</si>
  <si>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</si>
  <si>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</si>
  <si>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</si>
  <si>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</si>
  <si>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</si>
  <si>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</si>
  <si>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</si>
  <si>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</si>
  <si>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</si>
  <si>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</si>
  <si>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</si>
  <si>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</si>
  <si>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</si>
  <si>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</si>
  <si>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</si>
  <si>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</si>
  <si>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</si>
  <si>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</si>
  <si>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</si>
  <si>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</si>
  <si>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</si>
  <si>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</si>
  <si>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</si>
  <si>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</si>
  <si>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</si>
  <si>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</si>
  <si>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</si>
  <si>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</si>
  <si>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</si>
  <si>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</si>
  <si>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</si>
  <si>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</si>
  <si>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</si>
  <si>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</si>
  <si>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</si>
  <si>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</si>
  <si>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</si>
  <si>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</si>
  <si>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</si>
  <si>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</si>
  <si>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</si>
  <si>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</si>
  <si>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</si>
  <si>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</si>
  <si>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</si>
  <si>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</si>
  <si>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</si>
  <si>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</si>
  <si>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</si>
  <si>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</si>
  <si>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</si>
  <si>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</si>
  <si>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</si>
  <si>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</si>
  <si>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</si>
  <si>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</si>
  <si>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</si>
  <si>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</si>
  <si>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</si>
  <si>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</si>
  <si>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</si>
  <si>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</si>
  <si>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</si>
  <si>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</si>
  <si>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</si>
  <si>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</si>
  <si>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</si>
  <si>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</si>
  <si>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</si>
  <si>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</si>
  <si>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</si>
  <si>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</si>
  <si>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</si>
  <si>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</si>
  <si>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</si>
  <si>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</si>
  <si>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</si>
  <si>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</si>
  <si>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</si>
  <si>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</si>
  <si>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</si>
  <si>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</si>
  <si>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</si>
  <si>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</si>
  <si>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</si>
  <si>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</si>
  <si>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</si>
  <si>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</si>
  <si>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</si>
  <si>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</si>
  <si>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</si>
  <si>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</si>
  <si>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</si>
  <si>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</si>
  <si>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</si>
  <si>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</si>
  <si>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</si>
  <si>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</si>
  <si>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</si>
  <si>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</si>
  <si>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</si>
  <si>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</si>
  <si>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</si>
  <si>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</si>
  <si>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</si>
  <si>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</si>
  <si>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</si>
  <si>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</si>
  <si>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</si>
  <si>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</si>
  <si>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</si>
  <si>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</si>
  <si>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</si>
  <si>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</si>
  <si>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</si>
  <si>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</si>
  <si>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</si>
  <si>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</si>
  <si>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</si>
  <si>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</si>
  <si>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</si>
  <si>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</si>
  <si>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</si>
  <si>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</si>
  <si>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</si>
  <si>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</si>
  <si>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</si>
  <si>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</si>
  <si>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</si>
  <si>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</si>
  <si>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</si>
  <si>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</si>
  <si>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</si>
  <si>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</si>
  <si>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</si>
  <si>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</si>
  <si>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</si>
  <si>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</si>
  <si>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</si>
  <si>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</si>
  <si>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</si>
  <si>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</si>
  <si>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</si>
  <si>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</si>
  <si>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</si>
  <si>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</si>
  <si>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</si>
  <si>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</si>
  <si>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</si>
  <si>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</si>
  <si>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</si>
  <si>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</si>
  <si>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</si>
  <si>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</si>
  <si>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</si>
  <si>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</si>
  <si>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</si>
  <si>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</si>
  <si>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</si>
  <si>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</si>
  <si>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</si>
  <si>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</si>
  <si>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</si>
  <si>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</si>
  <si>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</si>
  <si>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</si>
  <si>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</si>
  <si>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</si>
  <si>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</si>
  <si>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</si>
  <si>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</si>
  <si>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</si>
  <si>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</si>
  <si>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</si>
  <si>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</si>
  <si>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</si>
  <si>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</si>
  <si>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</si>
  <si>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</si>
  <si>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</si>
  <si>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</si>
  <si>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</si>
  <si>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</si>
  <si>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</si>
  <si>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</si>
  <si>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</si>
  <si>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</si>
  <si>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</si>
  <si>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</si>
  <si>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</si>
  <si>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</si>
  <si>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</si>
  <si>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</si>
  <si>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</si>
  <si>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</si>
  <si>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</si>
  <si>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</si>
  <si>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</si>
  <si>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</si>
  <si>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</si>
  <si>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</si>
  <si>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</si>
  <si>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</si>
  <si>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</si>
  <si>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</si>
  <si>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</si>
  <si>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</si>
  <si>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</si>
  <si>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</si>
  <si>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</si>
  <si>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</si>
  <si>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</si>
  <si>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</si>
  <si>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</si>
  <si>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</si>
  <si>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</si>
  <si>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</si>
  <si>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</si>
  <si>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</si>
  <si>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</si>
  <si>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</si>
  <si>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</si>
  <si>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</si>
  <si>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</si>
  <si>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</si>
  <si>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</si>
  <si>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</si>
  <si>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</si>
  <si>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</si>
  <si>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</si>
  <si>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</si>
  <si>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</si>
  <si>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</si>
  <si>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</si>
  <si>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</si>
  <si>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</si>
  <si>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</si>
  <si>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</si>
  <si>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</si>
  <si>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</si>
  <si>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</si>
  <si>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</si>
  <si>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</si>
  <si>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</si>
  <si>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</si>
  <si>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</si>
  <si>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</si>
  <si>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</si>
  <si>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</si>
  <si>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</si>
  <si>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</si>
  <si>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</si>
  <si>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</si>
  <si>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</si>
  <si>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</si>
  <si>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</si>
  <si>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</si>
  <si>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</si>
  <si>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</si>
  <si>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</si>
  <si>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</si>
  <si>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</si>
  <si>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</si>
  <si>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</si>
  <si>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</si>
  <si>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</si>
  <si>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</si>
  <si>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</si>
  <si>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</si>
  <si>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</si>
  <si>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</si>
  <si>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</si>
  <si>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</si>
  <si>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</si>
  <si>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</si>
  <si>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</si>
  <si>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</si>
  <si>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</si>
  <si>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</si>
  <si>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</si>
  <si>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</si>
  <si>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</si>
  <si>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</si>
  <si>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</si>
  <si>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</si>
  <si>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</si>
  <si>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</si>
  <si>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</si>
  <si>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</si>
  <si>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</si>
  <si>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</si>
  <si>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</si>
  <si>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</si>
  <si>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</si>
  <si>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</si>
  <si>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</si>
  <si>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</si>
  <si>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</si>
  <si>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</si>
  <si>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</si>
  <si>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</si>
  <si>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</si>
  <si>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</si>
  <si>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</si>
  <si>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</si>
  <si>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</si>
  <si>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</si>
  <si>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</si>
  <si>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</si>
  <si>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</si>
  <si>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</si>
  <si>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</si>
  <si>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</si>
  <si>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</si>
  <si>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</si>
  <si>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</si>
  <si>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</si>
  <si>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</si>
  <si>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</si>
  <si>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</si>
  <si>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</si>
  <si>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</si>
  <si>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</si>
  <si>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</si>
  <si>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</si>
  <si>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</si>
  <si>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</si>
  <si>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</si>
  <si>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</si>
  <si>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</si>
  <si>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</si>
  <si>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</si>
  <si>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</si>
  <si>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</si>
  <si>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</si>
  <si>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</si>
  <si>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</si>
  <si>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</si>
  <si>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</si>
  <si>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</si>
  <si>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</si>
  <si>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</si>
  <si>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</si>
  <si>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</si>
  <si>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</si>
  <si>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</si>
  <si>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</si>
  <si>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</si>
  <si>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</si>
  <si>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</si>
  <si>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</si>
  <si>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</si>
  <si>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</si>
  <si>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</si>
  <si>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</si>
  <si>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</si>
  <si>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</si>
  <si>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</si>
  <si>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</si>
  <si>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</si>
  <si>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</si>
  <si>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</si>
  <si>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</si>
  <si>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</si>
  <si>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</si>
  <si>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</si>
  <si>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</si>
  <si>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</si>
  <si>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</si>
  <si>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</si>
  <si>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</si>
  <si>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</si>
  <si>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</si>
  <si>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</si>
  <si>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</si>
  <si>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</si>
  <si>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</si>
  <si>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</si>
  <si>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</si>
  <si>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</si>
  <si>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</si>
  <si>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</si>
  <si>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</si>
  <si>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</si>
  <si>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</si>
  <si>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</si>
  <si>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</si>
  <si>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</si>
  <si>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</si>
  <si>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</si>
  <si>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</si>
  <si>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</si>
  <si>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</si>
  <si>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</si>
  <si>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</si>
  <si>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</si>
  <si>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</si>
  <si>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</si>
  <si>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</si>
  <si>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</si>
  <si>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</si>
  <si>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</si>
  <si>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</si>
  <si>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</si>
  <si>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</si>
  <si>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</si>
  <si>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</si>
  <si>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</si>
  <si>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</si>
  <si>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</si>
  <si>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</si>
  <si>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</si>
  <si>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</si>
  <si>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</si>
  <si>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</si>
  <si>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</si>
  <si>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</si>
  <si>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</si>
  <si>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</si>
  <si>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</si>
  <si>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</si>
  <si>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</si>
  <si>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</si>
  <si>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</si>
  <si>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</si>
  <si>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</si>
  <si>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</si>
  <si>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</si>
  <si>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</si>
  <si>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</si>
  <si>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</si>
  <si>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</si>
  <si>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</si>
  <si>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</si>
  <si>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</si>
  <si>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</si>
  <si>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</si>
  <si>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</si>
  <si>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</si>
  <si>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</si>
  <si>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</si>
  <si>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</si>
  <si>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</si>
  <si>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</si>
  <si>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</si>
  <si>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</si>
  <si>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</si>
  <si>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</si>
  <si>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</si>
  <si>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</si>
  <si>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</si>
  <si>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</si>
  <si>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</si>
  <si>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</si>
  <si>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</si>
  <si>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</si>
  <si>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</si>
  <si>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</si>
  <si>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</si>
  <si>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</si>
  <si>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</si>
  <si>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</si>
  <si>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</si>
  <si>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</si>
  <si>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</si>
  <si>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</si>
  <si>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</si>
  <si>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</si>
  <si>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</si>
  <si>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</si>
  <si>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</si>
  <si>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</si>
  <si>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</si>
  <si>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</si>
  <si>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</si>
  <si>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</si>
  <si>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</si>
  <si>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</si>
  <si>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</si>
  <si>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</si>
  <si>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</si>
  <si>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</si>
  <si>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</si>
  <si>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</si>
  <si>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</si>
  <si>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</si>
  <si>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</si>
  <si>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</si>
  <si>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</si>
  <si>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</si>
  <si>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</si>
  <si>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</si>
  <si>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</si>
  <si>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</si>
  <si>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</si>
  <si>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</si>
  <si>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</si>
  <si>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</si>
  <si>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</si>
  <si>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</si>
  <si>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</si>
  <si>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</si>
  <si>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</si>
  <si>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</si>
  <si>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</si>
  <si>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</si>
  <si>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</si>
  <si>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</si>
  <si>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</si>
  <si>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</si>
  <si>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</si>
  <si>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</si>
  <si>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</si>
  <si>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</si>
  <si>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</si>
  <si>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</si>
  <si>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</si>
  <si>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</si>
  <si>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</si>
  <si>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</si>
  <si>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</si>
  <si>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</si>
  <si>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</si>
  <si>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</si>
  <si>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</si>
  <si>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</si>
  <si>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</si>
  <si>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</si>
  <si>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</si>
  <si>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</si>
  <si>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</si>
  <si>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</si>
  <si>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</si>
  <si>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</si>
  <si>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</si>
  <si>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</si>
  <si>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</si>
  <si>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</si>
  <si>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</si>
  <si>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</si>
  <si>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</si>
  <si>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</si>
  <si>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</si>
  <si>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</si>
  <si>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</si>
  <si>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</si>
  <si>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</si>
  <si>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</si>
  <si>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</si>
  <si>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</si>
  <si>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</si>
  <si>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</si>
  <si>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</si>
  <si>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</si>
  <si>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</si>
  <si>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</si>
  <si>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</si>
  <si>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</si>
  <si>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</si>
  <si>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</si>
  <si>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</si>
  <si>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</si>
  <si>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</si>
  <si>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</si>
  <si>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</si>
  <si>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</si>
  <si>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</si>
  <si>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</si>
  <si>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</si>
  <si>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</si>
  <si>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</si>
  <si>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</si>
  <si>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</si>
  <si>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</si>
  <si>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</si>
  <si>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</si>
  <si>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</si>
  <si>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</si>
  <si>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</si>
  <si>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</si>
  <si>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</si>
  <si>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</si>
  <si>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</si>
  <si>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</si>
  <si>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</si>
  <si>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</si>
  <si>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</si>
  <si>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</si>
  <si>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</si>
  <si>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</si>
  <si>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</si>
  <si>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</si>
  <si>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</si>
  <si>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</si>
  <si>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</si>
  <si>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</si>
  <si>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</si>
  <si>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</si>
  <si>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</si>
  <si>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</si>
  <si>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</si>
  <si>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</si>
  <si>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</si>
  <si>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</si>
  <si>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</si>
  <si>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</si>
  <si>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</si>
  <si>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</si>
  <si>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</si>
  <si>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</si>
  <si>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</si>
  <si>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</si>
  <si>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</si>
  <si>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</si>
  <si>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</si>
  <si>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</si>
  <si>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</si>
  <si>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</si>
  <si>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</si>
  <si>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</si>
  <si>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</si>
  <si>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</si>
  <si>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</si>
  <si>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</si>
  <si>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</si>
  <si>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</si>
  <si>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</si>
  <si>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</si>
  <si>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</si>
  <si>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</si>
  <si>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</si>
  <si>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</si>
  <si>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</si>
  <si>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</si>
  <si>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</si>
  <si>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</si>
  <si>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</si>
  <si>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</si>
  <si>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</si>
  <si>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</si>
  <si>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</si>
  <si>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</si>
  <si>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</si>
  <si>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</si>
  <si>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</si>
  <si>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</si>
  <si>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</si>
  <si>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</si>
  <si>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</si>
  <si>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</si>
  <si>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</si>
  <si>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</si>
  <si>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</si>
  <si>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</si>
  <si>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</si>
  <si>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</si>
  <si>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</si>
  <si>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</si>
  <si>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</si>
  <si>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</si>
  <si>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</si>
  <si>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</si>
  <si>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</si>
  <si>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</si>
  <si>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</si>
  <si>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</si>
  <si>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</si>
  <si>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</si>
  <si>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</si>
  <si>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</si>
  <si>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</si>
  <si>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</si>
  <si>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</si>
  <si>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</si>
  <si>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</si>
  <si>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</si>
  <si>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</si>
  <si>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</si>
  <si>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</si>
  <si>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</si>
  <si>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</si>
  <si>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</si>
  <si>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</si>
  <si>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</si>
  <si>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</si>
  <si>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</si>
  <si>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</si>
  <si>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</si>
  <si>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</si>
  <si>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</si>
  <si>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</si>
  <si>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</si>
  <si>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</si>
  <si>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</si>
  <si>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</si>
  <si>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</si>
  <si>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</si>
  <si>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</si>
  <si>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</si>
  <si>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</si>
  <si>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</si>
  <si>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</si>
  <si>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</si>
  <si>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</si>
  <si>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</si>
  <si>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</si>
  <si>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</si>
  <si>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</si>
  <si>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</si>
  <si>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</si>
  <si>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</si>
  <si>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</si>
  <si>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</si>
  <si>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</si>
  <si>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</si>
  <si>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</si>
  <si>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</si>
  <si>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</si>
  <si>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</si>
  <si>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</si>
  <si>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</si>
  <si>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</si>
  <si>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</si>
  <si>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</si>
  <si>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</si>
  <si>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</si>
  <si>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</si>
  <si>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</si>
  <si>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</si>
  <si>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</si>
  <si>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</si>
  <si>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</si>
  <si>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</si>
  <si>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</si>
  <si>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</si>
  <si>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</si>
  <si>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</si>
  <si>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</si>
  <si>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</si>
  <si>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</si>
  <si>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</si>
  <si>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</si>
  <si>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</si>
  <si>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</si>
  <si>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</si>
  <si>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</si>
  <si>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</si>
  <si>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</si>
  <si>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</si>
  <si>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</si>
  <si>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</si>
  <si>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</si>
  <si>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</si>
  <si>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</si>
  <si>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</si>
  <si>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</si>
  <si>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</si>
  <si>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</si>
  <si>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</si>
  <si>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</si>
  <si>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</si>
  <si>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</si>
  <si>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</si>
  <si>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</si>
  <si>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</si>
  <si>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</si>
  <si>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</si>
  <si>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</si>
  <si>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</si>
  <si>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</si>
  <si>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</si>
  <si>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</si>
  <si>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</si>
  <si>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</si>
  <si>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</si>
  <si>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</si>
  <si>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</si>
  <si>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</si>
  <si>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</si>
  <si>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</si>
  <si>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</si>
  <si>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</si>
  <si>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</si>
  <si>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</si>
  <si>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</si>
  <si>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</si>
  <si>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</si>
  <si>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</si>
  <si>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</si>
  <si>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</si>
  <si>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</si>
  <si>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</si>
  <si>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</si>
  <si>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</si>
  <si>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</si>
  <si>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</si>
  <si>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</si>
  <si>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</si>
  <si>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</si>
  <si>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</si>
  <si>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</si>
  <si>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</si>
  <si>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</si>
  <si>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</si>
  <si>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</si>
  <si>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</si>
  <si>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</si>
  <si>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</si>
  <si>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</si>
  <si>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</si>
  <si>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</si>
  <si>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</si>
  <si>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</si>
  <si>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</si>
  <si>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</si>
  <si>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</si>
  <si>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</si>
  <si>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</si>
  <si>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</si>
  <si>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</si>
  <si>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</si>
  <si>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</si>
  <si>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</si>
  <si>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</si>
  <si>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</si>
  <si>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</si>
  <si>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</si>
  <si>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</si>
  <si>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</si>
  <si>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</si>
  <si>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</si>
  <si>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</si>
  <si>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</si>
  <si>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</si>
  <si>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</si>
  <si>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</si>
  <si>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</si>
  <si>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</si>
  <si>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</si>
  <si>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</si>
  <si>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</si>
  <si>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</si>
  <si>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</si>
  <si>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</si>
  <si>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</si>
  <si>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</si>
  <si>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</si>
  <si>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</si>
  <si>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</si>
  <si>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</si>
  <si>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</si>
  <si>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</si>
  <si>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</si>
  <si>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</si>
  <si>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</si>
  <si>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</si>
  <si>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</si>
  <si>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</si>
  <si>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</si>
  <si>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</si>
  <si>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</si>
  <si>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</si>
  <si>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</si>
  <si>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</si>
  <si>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</si>
  <si>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</si>
  <si>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</si>
  <si>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</si>
  <si>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</si>
  <si>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</si>
  <si>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</si>
  <si>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</si>
  <si>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</si>
  <si>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</si>
  <si>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</si>
  <si>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</si>
  <si>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</si>
  <si>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</si>
  <si>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</si>
  <si>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</si>
  <si>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</si>
  <si>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</si>
  <si>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</si>
  <si>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</si>
  <si>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</si>
  <si>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</si>
  <si>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</si>
  <si>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</si>
  <si>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</si>
  <si>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</si>
  <si>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</si>
  <si>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</si>
  <si>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</si>
  <si>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</si>
  <si>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</si>
  <si>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</si>
  <si>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</si>
  <si>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</si>
  <si>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</si>
  <si>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</si>
  <si>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</si>
  <si>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</si>
  <si>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</si>
  <si>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</si>
  <si>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</si>
  <si>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</si>
  <si>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</si>
  <si>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</si>
  <si>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</si>
  <si>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</si>
  <si>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</si>
  <si>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</si>
  <si>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</si>
  <si>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</si>
  <si>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</si>
  <si>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</si>
  <si>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</si>
  <si>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</si>
  <si>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</si>
  <si>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</si>
  <si>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</si>
  <si>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</si>
  <si>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</si>
  <si>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</si>
  <si>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</si>
  <si>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</si>
  <si>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</si>
  <si>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</si>
  <si>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</si>
  <si>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</si>
  <si>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</si>
  <si>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</si>
  <si>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</si>
  <si>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</si>
  <si>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</si>
  <si>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</si>
  <si>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</si>
  <si>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</si>
  <si>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</si>
  <si>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</si>
  <si>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</si>
  <si>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</si>
  <si>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</si>
  <si>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</si>
  <si>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</si>
  <si>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</si>
  <si>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</si>
  <si>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</si>
  <si>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</si>
  <si>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</si>
  <si>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</si>
  <si>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</si>
  <si>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</si>
  <si>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</si>
  <si>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</si>
  <si>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</si>
  <si>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</si>
  <si>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</si>
  <si>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</si>
  <si>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</si>
  <si>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</si>
  <si>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</si>
  <si>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</si>
  <si>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</si>
  <si>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</si>
  <si>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</si>
  <si>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</si>
  <si>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</si>
  <si>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</si>
  <si>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</si>
  <si>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</si>
  <si>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</si>
  <si>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</si>
  <si>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</si>
  <si>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</si>
  <si>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</si>
  <si>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</si>
  <si>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</si>
  <si>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</si>
  <si>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</si>
  <si>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</si>
  <si>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</si>
  <si>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</si>
  <si>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</si>
  <si>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</si>
  <si>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</si>
  <si>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</si>
  <si>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</si>
  <si>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</si>
  <si>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</si>
  <si>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</si>
  <si>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</si>
  <si>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</si>
  <si>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</si>
  <si>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</si>
  <si>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</si>
  <si>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</si>
  <si>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</si>
  <si>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</si>
  <si>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</si>
  <si>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</si>
  <si>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</si>
  <si>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</si>
  <si>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</si>
  <si>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</si>
  <si>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</si>
  <si>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</si>
  <si>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</si>
  <si>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</si>
  <si>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</si>
  <si>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</si>
  <si>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</si>
  <si>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</si>
  <si>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</si>
  <si>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</si>
  <si>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</si>
  <si>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</si>
  <si>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</si>
  <si>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</si>
  <si>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</si>
  <si>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</si>
  <si>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</si>
  <si>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</si>
  <si>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</si>
  <si>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</si>
  <si>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</si>
  <si>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</si>
  <si>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</si>
  <si>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</si>
  <si>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</si>
  <si>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</si>
  <si>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</si>
  <si>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</si>
  <si>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</si>
  <si>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</si>
  <si>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</si>
  <si>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</si>
  <si>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</si>
  <si>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</si>
  <si>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</si>
  <si>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</si>
  <si>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</si>
  <si>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</si>
  <si>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</si>
  <si>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</si>
  <si>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</si>
  <si>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</si>
  <si>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</si>
  <si>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</si>
  <si>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</si>
  <si>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</si>
  <si>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</si>
  <si>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</si>
  <si>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</si>
  <si>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</si>
  <si>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</si>
  <si>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</si>
  <si>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</si>
  <si>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</si>
  <si>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</si>
  <si>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</si>
  <si>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</si>
  <si>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</si>
  <si>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</si>
  <si>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</si>
  <si>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</si>
  <si>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</si>
  <si>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</si>
  <si>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</si>
  <si>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</si>
  <si>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</si>
  <si>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</si>
  <si>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</si>
  <si>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</si>
  <si>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</si>
  <si>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</si>
  <si>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</si>
  <si>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</si>
  <si>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</si>
  <si>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</si>
  <si>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</si>
  <si>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</si>
  <si>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</si>
  <si>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</si>
  <si>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</si>
  <si>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</si>
  <si>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</si>
  <si>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</si>
  <si>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</si>
  <si>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</si>
  <si>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</si>
  <si>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</si>
  <si>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</si>
  <si>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</si>
  <si>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</si>
  <si>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</si>
  <si>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</si>
  <si>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</si>
  <si>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</si>
  <si>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</si>
  <si>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</si>
  <si>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</si>
  <si>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</si>
  <si>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</si>
  <si>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</si>
  <si>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</si>
  <si>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</si>
  <si>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</si>
  <si>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</si>
  <si>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</si>
  <si>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</si>
  <si>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</si>
  <si>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</si>
  <si>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</si>
  <si>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</si>
  <si>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</si>
  <si>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</si>
  <si>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</si>
  <si>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</si>
  <si>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</si>
  <si>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</si>
  <si>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</si>
  <si>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</si>
  <si>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</si>
  <si>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</si>
  <si>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</si>
  <si>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</si>
  <si>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</si>
  <si>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</si>
  <si>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</si>
  <si>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</si>
  <si>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</si>
  <si>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</si>
  <si>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</si>
  <si>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</si>
  <si>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</si>
  <si>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</si>
  <si>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</si>
  <si>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</si>
  <si>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</si>
  <si>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</si>
  <si>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</si>
  <si>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</si>
  <si>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</si>
  <si>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</si>
  <si>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</si>
  <si>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</si>
  <si>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</si>
  <si>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</si>
  <si>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</si>
  <si>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</si>
  <si>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</si>
  <si>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</si>
  <si>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</si>
  <si>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</si>
  <si>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</si>
  <si>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</si>
  <si>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</si>
  <si>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</si>
  <si>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</si>
  <si>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</si>
  <si>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</si>
  <si>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</si>
  <si>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</si>
  <si>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</si>
  <si>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</si>
  <si>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</si>
  <si>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</si>
  <si>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</si>
  <si>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</si>
  <si>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</si>
  <si>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</si>
  <si>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</si>
  <si>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</si>
  <si>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</si>
  <si>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</si>
  <si>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</si>
  <si>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</si>
  <si>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</si>
  <si>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</si>
  <si>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</si>
  <si>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</si>
  <si>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</si>
  <si>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</si>
  <si>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</si>
  <si>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</si>
  <si>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</si>
  <si>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</si>
  <si>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</si>
  <si>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</si>
  <si>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</si>
  <si>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</si>
  <si>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</si>
  <si>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</si>
  <si>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</si>
  <si>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</si>
  <si>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</si>
  <si>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</si>
  <si>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</si>
  <si>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</si>
  <si>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</si>
  <si>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</si>
  <si>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</si>
  <si>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</si>
  <si>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</si>
  <si>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</si>
  <si>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</si>
  <si>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</si>
  <si>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</si>
  <si>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</si>
  <si>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</si>
  <si>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</si>
  <si>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</si>
  <si>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</si>
  <si>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</si>
  <si>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</si>
  <si>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</si>
  <si>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</si>
  <si>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</si>
  <si>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</si>
  <si>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</si>
  <si>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</si>
  <si>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</si>
  <si>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</si>
  <si>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</si>
  <si>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</si>
  <si>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</si>
  <si>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</si>
  <si>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</si>
  <si>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</si>
  <si>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</si>
  <si>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</si>
  <si>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</si>
  <si>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</si>
  <si>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</si>
  <si>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</si>
  <si>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</si>
  <si>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</si>
  <si>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</si>
  <si>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</si>
  <si>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</si>
  <si>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</si>
  <si>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</si>
  <si>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</si>
  <si>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</si>
  <si>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</si>
  <si>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</si>
  <si>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</si>
  <si>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</si>
  <si>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</si>
  <si>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</si>
  <si>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</si>
  <si>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</si>
  <si>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</si>
  <si>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</si>
  <si>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</si>
  <si>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</si>
  <si>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</si>
  <si>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</si>
  <si>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</si>
  <si>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</si>
  <si>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</si>
  <si>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</si>
  <si>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</si>
  <si>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</si>
  <si>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</si>
  <si>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</si>
  <si>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</si>
  <si>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</si>
  <si>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</si>
  <si>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</si>
  <si>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</si>
  <si>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</si>
  <si>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</si>
  <si>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</si>
  <si>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</si>
  <si>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</si>
  <si>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</si>
  <si>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</si>
  <si>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</si>
  <si>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</si>
  <si>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</si>
  <si>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</si>
  <si>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</si>
  <si>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</si>
  <si>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</si>
  <si>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</si>
  <si>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</si>
  <si>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</si>
  <si>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</si>
  <si>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</si>
  <si>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</si>
  <si>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</si>
  <si>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</si>
  <si>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</si>
  <si>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</si>
  <si>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</si>
  <si>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</si>
  <si>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</si>
  <si>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</si>
  <si>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</si>
  <si>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</si>
  <si>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</si>
  <si>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</si>
  <si>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</si>
  <si>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</si>
  <si>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</si>
  <si>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</si>
  <si>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</si>
  <si>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</si>
  <si>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</si>
  <si>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</si>
  <si>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</si>
  <si>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</si>
  <si>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</si>
  <si>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</si>
  <si>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</si>
  <si>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</si>
  <si>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</si>
  <si>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</si>
  <si>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</si>
  <si>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</si>
  <si>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</si>
  <si>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</si>
  <si>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</si>
  <si>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</si>
  <si>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</si>
  <si>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</si>
  <si>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</si>
  <si>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</si>
  <si>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</si>
  <si>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</si>
  <si>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</si>
  <si>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</si>
  <si>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</si>
  <si>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</si>
  <si>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</si>
  <si>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</si>
  <si>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</si>
  <si>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</si>
  <si>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</si>
  <si>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</si>
  <si>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</si>
  <si>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</si>
  <si>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</si>
  <si>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</si>
  <si>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</si>
  <si>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</si>
  <si>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</si>
  <si>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</si>
  <si>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</si>
  <si>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</si>
  <si>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</si>
  <si>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</si>
  <si>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</si>
  <si>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</si>
  <si>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</si>
  <si>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</si>
  <si>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</si>
  <si>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</si>
  <si>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</si>
  <si>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</si>
  <si>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</si>
  <si>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</si>
  <si>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</si>
  <si>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</si>
  <si>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</si>
  <si>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</si>
  <si>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</si>
  <si>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</si>
  <si>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</si>
  <si>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</si>
  <si>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</si>
  <si>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</si>
  <si>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</si>
  <si>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</si>
  <si>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</si>
  <si>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</si>
  <si>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</si>
  <si>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</si>
  <si>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</si>
  <si>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</si>
  <si>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</si>
  <si>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</si>
  <si>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</si>
  <si>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</si>
  <si>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</si>
  <si>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</si>
  <si>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</si>
  <si>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</si>
  <si>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</si>
  <si>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</si>
  <si>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</si>
  <si>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</si>
  <si>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</si>
  <si>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</si>
  <si>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</si>
  <si>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</si>
  <si>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</si>
  <si>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</si>
  <si>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</si>
  <si>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</si>
  <si>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</si>
  <si>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</si>
  <si>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</si>
  <si>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</si>
  <si>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</si>
  <si>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</si>
  <si>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</si>
  <si>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</si>
  <si>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</si>
  <si>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</si>
  <si>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</si>
  <si>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</si>
  <si>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</si>
  <si>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</si>
  <si>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</si>
  <si>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</si>
  <si>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</si>
  <si>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</si>
  <si>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</si>
  <si>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</si>
  <si>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</si>
  <si>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</si>
  <si>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</si>
  <si>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</si>
  <si>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</si>
  <si>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</si>
  <si>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</si>
  <si>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</si>
  <si>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</si>
  <si>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</si>
  <si>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</si>
  <si>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</si>
  <si>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</si>
  <si>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</si>
  <si>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</si>
  <si>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</si>
  <si>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</si>
  <si>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</si>
  <si>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</si>
  <si>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</si>
  <si>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</si>
  <si>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</si>
  <si>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</si>
  <si>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</si>
  <si>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</si>
  <si>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</si>
  <si>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</si>
  <si>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</si>
  <si>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</si>
  <si>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</si>
  <si>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</si>
  <si>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</si>
  <si>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</si>
  <si>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</si>
  <si>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</si>
  <si>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</si>
  <si>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</si>
  <si>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</si>
  <si>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</si>
  <si>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</si>
  <si>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</si>
  <si>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</si>
  <si>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</si>
  <si>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</si>
  <si>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</si>
  <si>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</si>
  <si>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</si>
  <si>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</si>
  <si>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</si>
  <si>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</si>
  <si>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</si>
  <si>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</si>
  <si>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</si>
  <si>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</si>
  <si>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</si>
  <si>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</si>
  <si>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</si>
  <si>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</si>
  <si>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</si>
  <si>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</si>
  <si>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</si>
  <si>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</si>
  <si>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</si>
  <si>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</si>
  <si>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</si>
  <si>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</si>
  <si>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</si>
  <si>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</si>
  <si>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</si>
  <si>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</si>
  <si>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</si>
  <si>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</si>
  <si>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</si>
  <si>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</si>
  <si>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</si>
  <si>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</si>
  <si>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</si>
  <si>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</si>
  <si>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</si>
  <si>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</si>
  <si>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</si>
  <si>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</si>
  <si>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</si>
  <si>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</si>
  <si>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</si>
  <si>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</si>
  <si>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</si>
  <si>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</si>
  <si>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</si>
  <si>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</si>
  <si>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</si>
  <si>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</si>
  <si>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</si>
  <si>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</si>
  <si>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</si>
  <si>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</si>
  <si>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</si>
  <si>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</si>
  <si>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</si>
  <si>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</si>
  <si>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</si>
  <si>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</si>
  <si>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</si>
  <si>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</si>
  <si>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</si>
  <si>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</si>
  <si>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</si>
  <si>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</si>
  <si>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</si>
  <si>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</si>
  <si>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</si>
  <si>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</si>
  <si>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</si>
  <si>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</si>
  <si>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</si>
  <si>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</si>
  <si>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</si>
  <si>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</si>
  <si>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</si>
  <si>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</si>
  <si>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</si>
  <si>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</si>
  <si>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</si>
  <si>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</si>
  <si>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</si>
  <si>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</si>
  <si>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</si>
  <si>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</si>
  <si>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</si>
  <si>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</si>
  <si>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</si>
  <si>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</si>
  <si>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</si>
  <si>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</si>
  <si>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</si>
  <si>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</si>
  <si>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</si>
  <si>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</si>
  <si>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</si>
  <si>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</si>
  <si>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</si>
  <si>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</si>
  <si>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</si>
  <si>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</si>
  <si>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</si>
  <si>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</si>
  <si>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</si>
  <si>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</si>
  <si>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</si>
  <si>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</si>
  <si>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</si>
  <si>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</si>
  <si>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</si>
  <si>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</si>
  <si>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</si>
  <si>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</si>
  <si>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</si>
  <si>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</si>
  <si>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</si>
  <si>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</si>
  <si>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</si>
  <si>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</si>
  <si>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</si>
  <si>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</si>
  <si>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</si>
  <si>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</si>
  <si>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</si>
  <si>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</si>
  <si>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</si>
  <si>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</si>
  <si>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</si>
  <si>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</si>
  <si>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</si>
  <si>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</si>
  <si>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</si>
  <si>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</si>
  <si>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</si>
  <si>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</si>
  <si>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</si>
  <si>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</si>
  <si>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</si>
  <si>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</si>
  <si>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</si>
  <si>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</si>
  <si>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</si>
  <si>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</si>
  <si>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</si>
  <si>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</si>
  <si>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</si>
  <si>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</si>
  <si>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</si>
  <si>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</si>
  <si>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</si>
  <si>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</si>
  <si>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</si>
  <si>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</si>
  <si>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</si>
  <si>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</si>
  <si>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</si>
  <si>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</si>
  <si>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</si>
  <si>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</si>
  <si>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</si>
  <si>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</si>
  <si>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</si>
  <si>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</si>
  <si>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</si>
  <si>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</si>
  <si>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</si>
  <si>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</si>
  <si>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</si>
  <si>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</si>
  <si>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</si>
  <si>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</si>
  <si>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</si>
  <si>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</si>
  <si>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</si>
  <si>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</si>
  <si>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</si>
  <si>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</si>
  <si>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</si>
  <si>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</si>
  <si>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</si>
  <si>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</si>
  <si>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</si>
  <si>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</si>
  <si>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</si>
  <si>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</si>
  <si>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</si>
  <si>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</si>
  <si>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</si>
  <si>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</si>
  <si>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</si>
  <si>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</si>
  <si>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</si>
  <si>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</si>
  <si>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</si>
  <si>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</si>
  <si>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</si>
  <si>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</si>
  <si>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</si>
  <si>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</si>
  <si>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</si>
  <si>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</si>
  <si>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</si>
  <si>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</si>
  <si>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</si>
  <si>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</si>
  <si>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</si>
  <si>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</si>
  <si>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</si>
  <si>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</si>
  <si>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</si>
  <si>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</si>
  <si>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</si>
  <si>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</si>
  <si>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</si>
  <si>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</si>
  <si>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</si>
  <si>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</si>
  <si>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</si>
  <si>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</si>
  <si>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</si>
  <si>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</si>
  <si>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</si>
  <si>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</si>
  <si>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</si>
  <si>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</si>
  <si>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</si>
  <si>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</si>
  <si>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</si>
  <si>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</si>
  <si>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</si>
  <si>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</si>
  <si>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</si>
  <si>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</si>
  <si>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</si>
  <si>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</si>
  <si>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</si>
  <si>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</si>
  <si>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</si>
  <si>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</si>
  <si>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</si>
  <si>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</si>
  <si>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</si>
  <si>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</si>
  <si>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</si>
  <si>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</si>
  <si>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</si>
  <si>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</si>
  <si>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</si>
  <si>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</si>
  <si>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</si>
  <si>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</si>
  <si>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</si>
  <si>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</si>
  <si>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</si>
  <si>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</si>
  <si>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</si>
  <si>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</si>
  <si>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</si>
  <si>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</si>
  <si>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</si>
  <si>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</si>
  <si>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</si>
  <si>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</si>
  <si>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</si>
  <si>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</si>
  <si>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</si>
  <si>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</si>
  <si>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</si>
  <si>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</si>
  <si>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</si>
  <si>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</si>
  <si>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</si>
  <si>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</si>
  <si>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</si>
  <si>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</si>
  <si>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</si>
  <si>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</si>
  <si>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</si>
  <si>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</si>
  <si>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</si>
  <si>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</si>
  <si>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</si>
  <si>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</si>
  <si>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</si>
  <si>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</si>
  <si>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</si>
  <si>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</si>
  <si>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</si>
  <si>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</si>
  <si>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</si>
  <si>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</si>
  <si>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</si>
  <si>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</si>
  <si>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</si>
  <si>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</si>
  <si>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</si>
  <si>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</si>
  <si>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</si>
  <si>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</si>
  <si>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</si>
  <si>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</si>
  <si>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</si>
  <si>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</si>
  <si>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</si>
  <si>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</si>
  <si>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</si>
  <si>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</si>
  <si>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</si>
  <si>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</si>
  <si>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</si>
  <si>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</si>
  <si>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</si>
  <si>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</si>
  <si>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</si>
  <si>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</si>
  <si>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</si>
  <si>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</si>
  <si>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</si>
  <si>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</si>
  <si>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</si>
  <si>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</si>
  <si>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</si>
  <si>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</si>
  <si>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</si>
  <si>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</si>
  <si>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</si>
  <si>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</si>
  <si>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</si>
  <si>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</si>
  <si>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</si>
  <si>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</si>
  <si>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</si>
  <si>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</si>
  <si>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</si>
  <si>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</si>
  <si>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</si>
  <si>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</si>
  <si>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</si>
  <si>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</si>
  <si>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</si>
  <si>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</si>
  <si>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</si>
  <si>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</si>
  <si>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</si>
  <si>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</si>
  <si>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</si>
  <si>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</si>
  <si>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</si>
  <si>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</si>
  <si>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</si>
  <si>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</si>
  <si>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</si>
  <si>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</si>
  <si>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</si>
  <si>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</si>
  <si>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</si>
  <si>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</si>
  <si>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</si>
  <si>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</si>
  <si>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</si>
  <si>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</si>
  <si>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</si>
  <si>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</si>
  <si>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</si>
  <si>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</si>
  <si>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</si>
  <si>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</si>
  <si>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</si>
  <si>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</si>
  <si>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</si>
  <si>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</si>
  <si>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</si>
  <si>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</si>
  <si>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</si>
  <si>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</si>
  <si>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</si>
  <si>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</si>
  <si>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</si>
  <si>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</si>
  <si>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</si>
  <si>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</si>
  <si>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</si>
  <si>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</si>
  <si>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</si>
  <si>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</si>
  <si>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</si>
  <si>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</si>
  <si>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</si>
  <si>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</si>
  <si>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</si>
  <si>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</si>
  <si>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</si>
  <si>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</si>
  <si>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</si>
  <si>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</si>
  <si>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</si>
  <si>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</si>
  <si>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</si>
  <si>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</si>
  <si>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</si>
  <si>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</si>
  <si>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</si>
  <si>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</si>
  <si>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</si>
  <si>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</si>
  <si>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</si>
  <si>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</si>
  <si>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</si>
  <si>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</si>
  <si>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</si>
  <si>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</si>
  <si>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</si>
  <si>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</si>
  <si>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</si>
  <si>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</si>
  <si>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</si>
  <si>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</si>
  <si>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</si>
  <si>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</si>
  <si>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</si>
  <si>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</si>
  <si>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</si>
  <si>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</si>
  <si>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</si>
  <si>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</si>
  <si>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</si>
  <si>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</si>
  <si>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</si>
  <si>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</si>
  <si>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</si>
  <si>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</si>
  <si>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</si>
  <si>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</si>
  <si>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</si>
  <si>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</si>
  <si>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</si>
  <si>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</si>
  <si>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</si>
  <si>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</si>
  <si>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</si>
  <si>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</si>
  <si>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</si>
  <si>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</si>
  <si>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</si>
  <si>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</si>
  <si>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</si>
  <si>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</si>
  <si>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</si>
  <si>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</si>
  <si>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</si>
  <si>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</si>
  <si>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</si>
  <si>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</si>
  <si>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</si>
  <si>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</si>
  <si>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</si>
  <si>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</si>
  <si>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</si>
  <si>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</si>
  <si>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</si>
  <si>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</si>
  <si>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</si>
  <si>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</si>
  <si>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</si>
  <si>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</si>
  <si>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</si>
  <si>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</si>
  <si>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</si>
  <si>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</si>
  <si>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</si>
  <si>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</si>
  <si>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</si>
  <si>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</si>
  <si>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</si>
  <si>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</si>
  <si>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</si>
  <si>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</si>
  <si>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</si>
  <si>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</si>
  <si>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</si>
  <si>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</si>
  <si>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</si>
  <si>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</si>
  <si>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</si>
  <si>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</si>
  <si>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</si>
  <si>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</si>
  <si>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</si>
  <si>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</si>
  <si>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</si>
  <si>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</si>
  <si>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</si>
  <si>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</si>
  <si>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</si>
  <si>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</si>
  <si>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</si>
  <si>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</si>
  <si>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</si>
  <si>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</si>
  <si>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</si>
  <si>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</si>
  <si>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</si>
  <si>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</si>
  <si>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</si>
  <si>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</si>
  <si>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</si>
  <si>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</si>
  <si>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</si>
  <si>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</si>
  <si>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</si>
  <si>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</si>
  <si>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</si>
  <si>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</si>
  <si>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</si>
  <si>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</si>
  <si>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</si>
  <si>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</si>
  <si>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</si>
  <si>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</si>
  <si>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</si>
  <si>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</si>
  <si>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</si>
  <si>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</si>
  <si>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</si>
  <si>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</si>
  <si>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</si>
  <si>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</si>
  <si>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</si>
  <si>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</si>
  <si>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</si>
  <si>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</si>
  <si>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</si>
  <si>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</si>
  <si>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</si>
  <si>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</si>
  <si>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</si>
  <si>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</si>
  <si>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</si>
  <si>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</si>
  <si>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</si>
  <si>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</si>
  <si>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</si>
  <si>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</si>
  <si>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</si>
  <si>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</si>
  <si>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</si>
  <si>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</si>
  <si>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</si>
  <si>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</si>
  <si>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</si>
  <si>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</si>
  <si>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</si>
  <si>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</si>
  <si>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</si>
  <si>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</si>
  <si>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</si>
  <si>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</si>
  <si>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</si>
  <si>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</si>
  <si>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</si>
  <si>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</si>
  <si>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</si>
  <si>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</si>
  <si>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</si>
  <si>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</si>
  <si>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</si>
  <si>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</si>
  <si>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</si>
  <si>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</si>
  <si>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</si>
  <si>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</si>
  <si>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</si>
  <si>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</si>
  <si>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</si>
  <si>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</si>
  <si>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</si>
  <si>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</si>
  <si>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</si>
  <si>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</si>
  <si>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</si>
  <si>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</si>
  <si>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</si>
  <si>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</si>
  <si>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</si>
  <si>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</si>
  <si>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</si>
  <si>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</si>
  <si>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</si>
  <si>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</si>
  <si>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</si>
  <si>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</si>
  <si>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</si>
  <si>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</si>
  <si>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</si>
  <si>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</si>
  <si>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</si>
  <si>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</si>
  <si>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</si>
  <si>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</si>
  <si>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</si>
  <si>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</si>
  <si>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</si>
  <si>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</si>
  <si>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</si>
  <si>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</si>
  <si>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</si>
  <si>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</si>
  <si>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</si>
  <si>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</si>
  <si>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</si>
  <si>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</si>
  <si>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</si>
  <si>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</si>
  <si>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</si>
  <si>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</si>
  <si>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</si>
  <si>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</si>
  <si>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</si>
  <si>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</si>
  <si>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</si>
  <si>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</si>
  <si>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</si>
  <si>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</si>
  <si>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</si>
  <si>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</si>
  <si>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</si>
  <si>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</si>
  <si>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</si>
  <si>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</si>
  <si>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</si>
  <si>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</si>
  <si>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</si>
  <si>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</si>
  <si>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</si>
  <si>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</si>
  <si>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</si>
  <si>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</si>
  <si>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</si>
  <si>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</si>
  <si>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</si>
  <si>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</si>
  <si>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</si>
  <si>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</si>
  <si>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</si>
  <si>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</si>
  <si>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</si>
  <si>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</si>
  <si>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</si>
  <si>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</si>
  <si>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</si>
  <si>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</si>
  <si>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</si>
  <si>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</si>
  <si>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</si>
  <si>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</si>
  <si>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</si>
  <si>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</si>
  <si>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</si>
  <si>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</si>
  <si>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</si>
  <si>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</si>
  <si>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</si>
  <si>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</si>
  <si>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</si>
  <si>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</si>
  <si>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</si>
  <si>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</si>
  <si>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</si>
  <si>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</si>
  <si>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</si>
  <si>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</si>
  <si>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</si>
  <si>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</si>
  <si>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</si>
  <si>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</si>
  <si>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</si>
  <si>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</si>
  <si>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</si>
  <si>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</si>
  <si>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</si>
  <si>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</si>
  <si>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</si>
  <si>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</si>
  <si>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</si>
  <si>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</si>
  <si>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</si>
  <si>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</si>
  <si>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</si>
  <si>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</si>
  <si>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</si>
  <si>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</si>
  <si>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</si>
  <si>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</si>
  <si>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</si>
  <si>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</si>
  <si>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</si>
  <si>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</si>
  <si>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</si>
  <si>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</si>
  <si>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</si>
  <si>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</si>
  <si>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</si>
  <si>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</si>
  <si>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</si>
  <si>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</si>
  <si>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</si>
  <si>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</si>
  <si>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</si>
  <si>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</si>
  <si>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</si>
  <si>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</si>
  <si>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</si>
  <si>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</si>
  <si>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</si>
  <si>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</si>
  <si>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</si>
  <si>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</si>
  <si>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</si>
  <si>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</si>
  <si>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</si>
  <si>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</si>
  <si>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</si>
  <si>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</si>
  <si>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</si>
  <si>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</si>
  <si>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</si>
  <si>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</si>
  <si>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</si>
  <si>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</si>
  <si>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</si>
  <si>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</si>
  <si>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</si>
  <si>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</si>
  <si>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</si>
  <si>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</si>
  <si>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</si>
  <si>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</si>
  <si>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</si>
  <si>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</si>
  <si>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</si>
  <si>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</si>
  <si>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</si>
  <si>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</si>
  <si>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</si>
  <si>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</si>
  <si>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</si>
  <si>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</si>
  <si>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</si>
  <si>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</si>
  <si>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</si>
  <si>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</si>
  <si>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</si>
  <si>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</si>
  <si>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</si>
  <si>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</si>
  <si>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</si>
  <si>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</si>
  <si>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</si>
  <si>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</si>
  <si>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</si>
  <si>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</si>
  <si>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</si>
  <si>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</si>
  <si>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</si>
  <si>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</si>
  <si>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</si>
  <si>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</si>
  <si>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</si>
  <si>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</si>
  <si>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</si>
  <si>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</si>
  <si>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</si>
  <si>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</si>
  <si>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</si>
  <si>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</si>
  <si>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</si>
  <si>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</si>
  <si>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</si>
  <si>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</si>
  <si>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</si>
  <si>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</si>
  <si>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</si>
  <si>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</si>
  <si>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</si>
  <si>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</si>
  <si>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</si>
  <si>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</si>
  <si>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</si>
  <si>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</si>
  <si>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</si>
  <si>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</si>
  <si>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</si>
  <si>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</si>
  <si>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</si>
  <si>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</si>
  <si>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</si>
  <si>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</si>
  <si>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</si>
  <si>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</si>
  <si>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</si>
  <si>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</si>
  <si>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</si>
  <si>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</si>
  <si>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</si>
  <si>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</si>
  <si>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</si>
  <si>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</si>
  <si>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</si>
  <si>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</si>
  <si>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</si>
  <si>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</si>
  <si>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</si>
  <si>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</si>
  <si>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</si>
  <si>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</si>
  <si>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</si>
  <si>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</si>
  <si>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</si>
  <si>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</si>
  <si>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</si>
  <si>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</si>
  <si>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</si>
  <si>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</si>
  <si>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</si>
  <si>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</si>
  <si>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</si>
  <si>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</si>
  <si>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</si>
  <si>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</si>
  <si>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</si>
  <si>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</si>
  <si>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</si>
  <si>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</si>
  <si>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</si>
  <si>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</si>
  <si>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</si>
  <si>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</si>
  <si>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</si>
  <si>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</si>
  <si>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</si>
  <si>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</si>
  <si>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</si>
  <si>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</si>
  <si>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</si>
  <si>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</si>
  <si>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</si>
  <si>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</si>
  <si>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</si>
  <si>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</si>
  <si>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</si>
  <si>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</si>
  <si>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</si>
  <si>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</si>
  <si>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</si>
  <si>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</si>
  <si>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</si>
  <si>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</si>
  <si>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</si>
  <si>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</si>
  <si>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</si>
  <si>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</si>
  <si>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</si>
  <si>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</si>
  <si>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</si>
  <si>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</si>
  <si>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</si>
  <si>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</si>
  <si>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</si>
  <si>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</si>
  <si>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</si>
  <si>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</si>
  <si>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</si>
  <si>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</si>
  <si>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</si>
  <si>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</si>
  <si>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</si>
  <si>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</si>
  <si>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</si>
  <si>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</si>
  <si>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</si>
  <si>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</si>
  <si>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</si>
  <si>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</si>
  <si>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</si>
  <si>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</si>
  <si>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</si>
  <si>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</si>
  <si>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</si>
  <si>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</si>
  <si>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</si>
  <si>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</si>
  <si>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</si>
  <si>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</si>
  <si>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</si>
  <si>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</si>
  <si>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</si>
  <si>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</si>
  <si>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</si>
  <si>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</si>
  <si>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</si>
  <si>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</si>
  <si>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</si>
  <si>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</si>
  <si>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</si>
  <si>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</si>
  <si>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</si>
  <si>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</si>
  <si>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</si>
  <si>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</si>
  <si>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</si>
  <si>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</si>
  <si>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</si>
  <si>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</si>
  <si>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</si>
  <si>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</si>
  <si>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</si>
  <si>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</si>
  <si>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</si>
  <si>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</si>
  <si>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</si>
  <si>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</si>
  <si>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</si>
  <si>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</si>
  <si>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</si>
  <si>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</si>
  <si>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</si>
  <si>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</si>
  <si>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</si>
  <si>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</si>
  <si>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</si>
  <si>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</si>
  <si>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</si>
  <si>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</si>
  <si>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</si>
  <si>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</si>
  <si>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</si>
  <si>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</si>
  <si>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</si>
  <si>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</si>
  <si>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</si>
  <si>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</si>
  <si>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</si>
  <si>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</si>
  <si>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</si>
  <si>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</si>
  <si>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</si>
  <si>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</si>
  <si>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</si>
  <si>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</si>
  <si>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</si>
  <si>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</si>
  <si>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</si>
  <si>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</si>
  <si>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</si>
  <si>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</si>
  <si>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</si>
  <si>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</si>
  <si>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</si>
  <si>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</si>
  <si>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</si>
  <si>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</si>
  <si>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</si>
  <si>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</si>
  <si>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</si>
  <si>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</si>
  <si>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</si>
  <si>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</si>
  <si>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</si>
  <si>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</si>
  <si>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</si>
  <si>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</si>
  <si>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</si>
  <si>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</si>
  <si>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</si>
  <si>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</si>
  <si>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</si>
  <si>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</si>
  <si>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</si>
  <si>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</si>
  <si>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</si>
  <si>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</si>
  <si>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</si>
  <si>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</si>
  <si>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</si>
  <si>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</si>
  <si>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</si>
  <si>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</si>
  <si>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</si>
  <si>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</si>
  <si>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</si>
  <si>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</si>
  <si>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</si>
  <si>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</si>
  <si>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</si>
  <si>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</si>
  <si>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</si>
  <si>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</si>
  <si>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</si>
  <si>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</si>
  <si>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</si>
  <si>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</si>
  <si>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</si>
  <si>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</si>
  <si>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</si>
  <si>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</si>
  <si>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</si>
  <si>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</si>
  <si>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</si>
  <si>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</si>
  <si>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</si>
  <si>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</si>
  <si>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</si>
  <si>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</si>
  <si>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</si>
  <si>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</si>
  <si>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</si>
  <si>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</si>
  <si>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</si>
  <si>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</si>
  <si>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</si>
  <si>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</si>
  <si>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</si>
  <si>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</si>
  <si>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</si>
  <si>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</si>
  <si>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</si>
  <si>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</si>
  <si>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</si>
  <si>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</si>
  <si>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</si>
  <si>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</si>
  <si>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</si>
  <si>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</si>
  <si>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</si>
  <si>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</si>
  <si>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</si>
  <si>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</si>
  <si>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</si>
  <si>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</si>
  <si>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</si>
  <si>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</si>
  <si>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</si>
  <si>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</si>
  <si>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</si>
  <si>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</si>
  <si>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</si>
  <si>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</si>
  <si>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</si>
  <si>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</si>
  <si>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</si>
  <si>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</si>
  <si>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</si>
  <si>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</si>
  <si>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</si>
  <si>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</si>
  <si>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</si>
  <si>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</si>
  <si>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</si>
  <si>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</si>
  <si>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</si>
  <si>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</si>
  <si>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</si>
  <si>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</si>
  <si>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</si>
  <si>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</si>
  <si>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</si>
  <si>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</si>
  <si>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</si>
  <si>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</si>
  <si>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</si>
  <si>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</si>
  <si>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</si>
  <si>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</si>
  <si>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</si>
  <si>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</si>
  <si>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</si>
  <si>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</si>
  <si>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</si>
  <si>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</si>
  <si>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</si>
  <si>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</si>
  <si>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</si>
  <si>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</si>
  <si>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</si>
  <si>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</si>
  <si>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</si>
  <si>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</si>
  <si>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</si>
  <si>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</si>
  <si>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</si>
  <si>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</si>
  <si>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</si>
  <si>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</si>
  <si>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</si>
  <si>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</si>
  <si>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</si>
  <si>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</si>
  <si>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</si>
  <si>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</si>
  <si>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</si>
  <si>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</si>
  <si>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</si>
  <si>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</si>
  <si>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</si>
  <si>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</si>
  <si>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</si>
  <si>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</si>
  <si>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</si>
  <si>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</si>
  <si>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</si>
  <si>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</si>
  <si>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</si>
  <si>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</si>
  <si>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</si>
  <si>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</si>
  <si>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</si>
  <si>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</si>
  <si>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</si>
  <si>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</si>
  <si>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</si>
  <si>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</si>
  <si>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</si>
  <si>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</si>
  <si>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</si>
  <si>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</si>
  <si>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</si>
  <si>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</si>
  <si>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</si>
  <si>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</si>
  <si>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</si>
  <si>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</si>
  <si>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</si>
  <si>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</si>
  <si>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</si>
  <si>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</si>
  <si>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</si>
  <si>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</si>
  <si>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</si>
  <si>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</si>
  <si>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</si>
  <si>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</si>
  <si>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</si>
  <si>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</si>
  <si>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</si>
  <si>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</si>
  <si>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</si>
  <si>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</si>
  <si>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</si>
  <si>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</si>
  <si>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</si>
  <si>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</si>
  <si>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</si>
  <si>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</si>
  <si>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</si>
  <si>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</si>
  <si>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</si>
  <si>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</si>
  <si>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</si>
  <si>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</si>
  <si>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</si>
  <si>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</si>
  <si>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</si>
  <si>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</si>
  <si>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</si>
  <si>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</si>
  <si>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</si>
  <si>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</si>
  <si>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</si>
  <si>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</si>
  <si>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</si>
  <si>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</si>
  <si>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</si>
  <si>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</si>
  <si>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</si>
  <si>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</si>
  <si>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</si>
  <si>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</si>
  <si>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</si>
  <si>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</si>
  <si>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</si>
  <si>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</si>
  <si>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</si>
  <si>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</si>
  <si>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</si>
  <si>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</si>
  <si>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</si>
  <si>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</si>
  <si>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</si>
  <si>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</si>
  <si>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</si>
  <si>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</si>
  <si>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</si>
  <si>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</si>
  <si>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</si>
  <si>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</si>
  <si>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</si>
  <si>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</si>
  <si>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</si>
  <si>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</si>
  <si>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</si>
  <si>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</si>
  <si>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</si>
  <si>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</si>
  <si>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</si>
  <si>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</si>
  <si>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</si>
  <si>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</si>
  <si>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</si>
  <si>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</si>
  <si>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</si>
  <si>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</si>
  <si>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</si>
  <si>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</si>
  <si>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</si>
  <si>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</si>
  <si>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</si>
  <si>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</si>
  <si>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</si>
  <si>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</si>
  <si>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</si>
  <si>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</si>
  <si>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</si>
  <si>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</si>
  <si>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</si>
  <si>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</si>
  <si>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</si>
  <si>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</si>
  <si>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</si>
  <si>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</si>
  <si>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</si>
  <si>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</si>
  <si>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</si>
  <si>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</si>
  <si>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</si>
  <si>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</si>
  <si>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</si>
  <si>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</si>
  <si>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</si>
  <si>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</si>
  <si>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</si>
  <si>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</si>
  <si>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</si>
  <si>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</si>
  <si>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</si>
  <si>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</si>
  <si>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</si>
  <si>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</si>
  <si>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</si>
  <si>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</si>
  <si>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</si>
  <si>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</si>
  <si>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</si>
  <si>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</si>
  <si>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</si>
  <si>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</si>
  <si>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</si>
  <si>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</si>
  <si>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</si>
  <si>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</si>
  <si>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</si>
  <si>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</si>
  <si>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</si>
  <si>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</si>
  <si>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</si>
  <si>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</si>
  <si>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</si>
  <si>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</si>
  <si>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</si>
  <si>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</si>
  <si>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</si>
  <si>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</si>
  <si>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</si>
  <si>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</si>
  <si>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</si>
  <si>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</si>
  <si>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</si>
  <si>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</si>
  <si>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</si>
  <si>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</si>
  <si>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</si>
  <si>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</si>
  <si>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</si>
  <si>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</si>
  <si>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</si>
  <si>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</si>
  <si>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</si>
  <si>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</si>
  <si>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</si>
  <si>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</si>
  <si>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</si>
  <si>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</si>
  <si>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</si>
  <si>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</si>
  <si>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</si>
  <si>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</si>
  <si>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</si>
  <si>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</si>
  <si>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</si>
  <si>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</si>
  <si>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</si>
  <si>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</si>
  <si>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</si>
  <si>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</si>
  <si>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</si>
  <si>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</si>
  <si>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</si>
  <si>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</si>
  <si>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</si>
  <si>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</si>
  <si>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</si>
  <si>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</si>
  <si>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</si>
  <si>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</si>
  <si>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</si>
  <si>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</si>
  <si>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</si>
  <si>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</si>
  <si>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</si>
  <si>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</si>
  <si>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</si>
  <si>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</si>
  <si>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</si>
  <si>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</si>
  <si>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</si>
  <si>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</si>
  <si>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</si>
  <si>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</si>
  <si>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</si>
  <si>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</si>
  <si>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</si>
  <si>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</si>
  <si>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</si>
  <si>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</si>
  <si>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</si>
  <si>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</si>
  <si>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</si>
  <si>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</si>
  <si>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</si>
  <si>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</si>
  <si>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</si>
  <si>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</si>
  <si>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</si>
  <si>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</si>
  <si>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</si>
  <si>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</si>
  <si>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</si>
  <si>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</si>
  <si>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</si>
  <si>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</si>
  <si>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</si>
  <si>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</si>
  <si>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</si>
  <si>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</si>
  <si>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</si>
  <si>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</si>
  <si>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</si>
  <si>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</si>
  <si>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</si>
  <si>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</si>
  <si>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</si>
  <si>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</si>
  <si>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</si>
  <si>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</si>
  <si>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</si>
  <si>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</si>
  <si>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</si>
  <si>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</si>
  <si>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</si>
  <si>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</si>
  <si>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</si>
  <si>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</si>
  <si>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</si>
  <si>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</si>
  <si>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</si>
  <si>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</si>
  <si>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</si>
  <si>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</si>
  <si>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</si>
  <si>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</si>
  <si>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</si>
  <si>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</si>
  <si>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</si>
  <si>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</si>
  <si>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</si>
  <si>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</si>
  <si>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</si>
  <si>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</si>
  <si>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</si>
  <si>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</si>
  <si>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</si>
  <si>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</si>
  <si>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</si>
  <si>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</si>
  <si>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</si>
  <si>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</si>
  <si>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</si>
  <si>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</si>
  <si>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</si>
  <si>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</si>
  <si>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</si>
  <si>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</si>
  <si>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</si>
  <si>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</si>
  <si>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</si>
  <si>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</si>
  <si>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</si>
  <si>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</si>
  <si>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</si>
  <si>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</si>
  <si>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</si>
  <si>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</si>
  <si>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</si>
  <si>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</si>
  <si>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</si>
  <si>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</si>
  <si>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</si>
  <si>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</si>
  <si>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</si>
  <si>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</si>
  <si>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</si>
  <si>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</si>
  <si>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</si>
  <si>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</si>
  <si>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</si>
  <si>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</si>
  <si>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</si>
  <si>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</si>
  <si>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</si>
  <si>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</si>
  <si>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</si>
  <si>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</si>
  <si>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</si>
  <si>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</si>
  <si>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</si>
  <si>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</si>
  <si>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</si>
  <si>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</si>
  <si>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</si>
  <si>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</si>
  <si>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</si>
  <si>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</si>
  <si>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</si>
  <si>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</si>
  <si>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</si>
  <si>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</si>
  <si>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</si>
  <si>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</si>
  <si>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</si>
  <si>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</si>
  <si>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</si>
  <si>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</si>
  <si>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</si>
  <si>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</si>
  <si>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</si>
  <si>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</si>
  <si>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</si>
  <si>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</si>
  <si>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</si>
  <si>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</si>
  <si>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</si>
  <si>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</si>
  <si>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</si>
  <si>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</si>
  <si>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</si>
  <si>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</si>
  <si>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</si>
  <si>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</si>
  <si>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</si>
  <si>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</si>
  <si>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</si>
  <si>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</si>
  <si>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</si>
  <si>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</si>
  <si>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</si>
  <si>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</si>
  <si>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</si>
  <si>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</si>
  <si>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</si>
  <si>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</si>
  <si>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</si>
  <si>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</si>
  <si>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</si>
  <si>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</si>
  <si>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</si>
  <si>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</si>
  <si>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</si>
  <si>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</si>
  <si>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</si>
  <si>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</si>
  <si>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</si>
  <si>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</si>
  <si>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</si>
  <si>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</si>
  <si>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</si>
  <si>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</si>
  <si>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</si>
  <si>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</si>
  <si>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</si>
  <si>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</si>
  <si>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</si>
  <si>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</si>
  <si>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</si>
  <si>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</si>
  <si>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</si>
  <si>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</si>
  <si>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</si>
  <si>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</si>
  <si>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</si>
  <si>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</si>
  <si>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</si>
  <si>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</si>
  <si>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</si>
  <si>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</si>
  <si>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</si>
  <si>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</si>
  <si>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</si>
  <si>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</si>
  <si>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</si>
  <si>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</si>
  <si>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</si>
  <si>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</si>
  <si>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</si>
  <si>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</si>
  <si>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</si>
  <si>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</si>
  <si>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</si>
  <si>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</si>
  <si>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</si>
  <si>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</si>
  <si>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</si>
  <si>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</si>
  <si>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</si>
  <si>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</si>
  <si>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</si>
  <si>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</si>
  <si>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</si>
  <si>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</si>
  <si>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</si>
  <si>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</si>
  <si>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</si>
  <si>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</si>
  <si>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</si>
  <si>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</si>
  <si>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</si>
  <si>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</si>
  <si>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</si>
  <si>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</si>
  <si>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</si>
  <si>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</si>
  <si>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</si>
  <si>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</si>
  <si>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</si>
  <si>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</si>
  <si>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</si>
  <si>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</si>
  <si>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</si>
  <si>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</si>
  <si>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</si>
  <si>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</si>
  <si>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</si>
  <si>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</si>
  <si>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</si>
  <si>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</si>
  <si>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</si>
  <si>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</si>
  <si>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</si>
  <si>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</si>
  <si>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</si>
  <si>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</si>
  <si>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</si>
  <si>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</si>
  <si>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</si>
  <si>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</si>
  <si>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</si>
  <si>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</si>
  <si>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</si>
  <si>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</si>
  <si>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</si>
  <si>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</si>
  <si>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</si>
  <si>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</si>
  <si>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</si>
  <si>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</si>
  <si>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</si>
  <si>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</si>
  <si>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</si>
  <si>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</si>
  <si>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</si>
  <si>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</si>
  <si>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</si>
  <si>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</si>
  <si>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</si>
  <si>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</si>
  <si>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</si>
  <si>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</si>
  <si>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</si>
  <si>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</si>
  <si>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</si>
  <si>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</si>
  <si>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</si>
  <si>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</si>
  <si>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</si>
  <si>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</si>
  <si>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</si>
  <si>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</si>
  <si>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</si>
  <si>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</si>
  <si>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</si>
  <si>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</si>
  <si>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</si>
  <si>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</si>
  <si>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</si>
  <si>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</si>
  <si>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</si>
  <si>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</si>
  <si>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</si>
  <si>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</si>
  <si>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</si>
  <si>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</si>
  <si>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</si>
  <si>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</si>
  <si>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</si>
  <si>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</si>
  <si>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</si>
  <si>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</si>
  <si>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</si>
  <si>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</si>
  <si>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</si>
  <si>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</si>
  <si>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</si>
  <si>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</si>
  <si>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</si>
  <si>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</si>
  <si>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</si>
  <si>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</si>
  <si>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</si>
  <si>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</si>
  <si>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</si>
  <si>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</si>
  <si>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</si>
  <si>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</si>
  <si>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</si>
  <si>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</si>
  <si>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</si>
  <si>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</si>
  <si>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</si>
  <si>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</si>
  <si>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</si>
  <si>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</si>
  <si>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</si>
  <si>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</si>
  <si>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</si>
  <si>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</si>
  <si>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</si>
  <si>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</si>
  <si>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</si>
  <si>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</si>
  <si>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</si>
  <si>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</si>
  <si>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</si>
  <si>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</si>
  <si>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</si>
  <si>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</si>
  <si>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</si>
  <si>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</si>
  <si>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</si>
  <si>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</si>
  <si>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</si>
  <si>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</si>
  <si>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</si>
  <si>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</si>
  <si>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</si>
  <si>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</si>
  <si>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</si>
  <si>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</si>
  <si>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</si>
  <si>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</si>
  <si>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</si>
  <si>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</si>
  <si>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</si>
  <si>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</si>
  <si>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</si>
  <si>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</si>
  <si>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</si>
  <si>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</si>
  <si>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</si>
  <si>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</si>
  <si>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</si>
  <si>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</si>
  <si>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</si>
  <si>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</si>
  <si>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</si>
  <si>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</si>
  <si>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</si>
  <si>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</si>
  <si>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</si>
  <si>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</si>
  <si>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</si>
  <si>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</si>
  <si>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</si>
  <si>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</si>
  <si>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</si>
  <si>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</si>
  <si>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</si>
  <si>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</si>
  <si>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</si>
  <si>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</si>
  <si>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</si>
  <si>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</si>
  <si>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</si>
  <si>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</si>
  <si>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</si>
  <si>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</si>
  <si>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</si>
  <si>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</si>
  <si>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</si>
  <si>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</si>
  <si>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</si>
  <si>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</si>
  <si>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</si>
  <si>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</si>
  <si>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</si>
  <si>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</si>
  <si>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</si>
  <si>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</si>
  <si>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</si>
  <si>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</si>
  <si>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</si>
  <si>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</si>
  <si>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</si>
  <si>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</si>
  <si>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</si>
  <si>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</si>
  <si>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</si>
  <si>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</si>
  <si>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</si>
  <si>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</si>
  <si>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</si>
  <si>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</si>
  <si>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</si>
  <si>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</si>
  <si>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</si>
  <si>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</si>
  <si>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</si>
  <si>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</si>
  <si>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</si>
  <si>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</si>
  <si>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</si>
  <si>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</si>
  <si>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</si>
  <si>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</si>
  <si>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</si>
  <si>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</si>
  <si>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</si>
  <si>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</si>
  <si>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</si>
  <si>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</si>
  <si>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</si>
  <si>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</si>
  <si>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</si>
  <si>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</si>
  <si>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</si>
  <si>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</si>
  <si>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</si>
  <si>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</si>
  <si>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</si>
  <si>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</si>
  <si>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</si>
  <si>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</si>
  <si>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</si>
  <si>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</si>
  <si>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</si>
  <si>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</si>
  <si>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</si>
  <si>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</si>
  <si>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</si>
  <si>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</si>
  <si>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</si>
  <si>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</si>
  <si>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</si>
  <si>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</si>
  <si>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</si>
  <si>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</si>
  <si>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</si>
  <si>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</si>
  <si>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</si>
  <si>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</si>
  <si>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</si>
  <si>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</si>
  <si>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</si>
  <si>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</si>
  <si>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</si>
  <si>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</si>
  <si>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</si>
  <si>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</si>
  <si>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</si>
  <si>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</si>
  <si>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</si>
  <si>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</si>
  <si>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</si>
  <si>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</si>
  <si>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</si>
  <si>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</si>
  <si>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</si>
  <si>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</si>
  <si>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</si>
  <si>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</si>
  <si>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</si>
  <si>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</si>
  <si>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</si>
  <si>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</si>
  <si>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</si>
  <si>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</si>
  <si>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</si>
  <si>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</si>
  <si>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</si>
  <si>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</si>
  <si>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</si>
  <si>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</si>
  <si>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</si>
  <si>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</si>
  <si>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</si>
  <si>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</si>
  <si>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</si>
  <si>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</si>
  <si>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</si>
  <si>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</si>
  <si>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</si>
  <si>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</si>
  <si>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</si>
  <si>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</si>
  <si>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</si>
  <si>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</si>
  <si>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</si>
  <si>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</si>
  <si>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</si>
  <si>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</si>
  <si>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</si>
  <si>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</si>
  <si>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</si>
  <si>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</si>
  <si>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</si>
  <si>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</si>
  <si>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</si>
  <si>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</si>
  <si>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</si>
  <si>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</si>
  <si>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</si>
  <si>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</si>
  <si>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</si>
  <si>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</si>
  <si>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</si>
  <si>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</si>
  <si>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</si>
  <si>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</si>
  <si>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</si>
  <si>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</si>
  <si>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</si>
  <si>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</si>
  <si>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</si>
  <si>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</si>
  <si>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</si>
  <si>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</si>
  <si>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</si>
  <si>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</si>
  <si>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</si>
  <si>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</si>
  <si>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</si>
  <si>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</si>
  <si>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</si>
  <si>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</si>
  <si>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</si>
  <si>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</si>
  <si>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</si>
  <si>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</si>
  <si>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</si>
  <si>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</si>
  <si>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</si>
  <si>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</si>
  <si>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</si>
  <si>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</si>
  <si>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</si>
  <si>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</si>
  <si>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</si>
  <si>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</si>
  <si>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</si>
  <si>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</si>
  <si>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</si>
  <si>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</si>
  <si>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</si>
  <si>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</si>
  <si>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</si>
  <si>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</si>
  <si>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</si>
  <si>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</si>
  <si>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</si>
  <si>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</si>
  <si>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</si>
  <si>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</si>
  <si>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</si>
  <si>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</si>
  <si>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</si>
  <si>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</si>
  <si>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</si>
  <si>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</si>
  <si>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</si>
  <si>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</si>
  <si>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</si>
  <si>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</si>
  <si>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</si>
  <si>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</si>
  <si>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</si>
  <si>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</si>
  <si>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</si>
  <si>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</si>
  <si>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</si>
  <si>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</si>
  <si>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</si>
  <si>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</si>
  <si>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</si>
  <si>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</si>
  <si>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</si>
  <si>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</si>
  <si>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</si>
  <si>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</si>
  <si>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</si>
  <si>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</si>
  <si>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</si>
  <si>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</si>
  <si>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</si>
  <si>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</si>
  <si>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</si>
  <si>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</si>
  <si>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</si>
  <si>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</si>
  <si>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</si>
  <si>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</si>
  <si>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</si>
  <si>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</si>
  <si>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</si>
  <si>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</si>
  <si>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</si>
  <si>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</si>
  <si>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</si>
  <si>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</si>
  <si>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</si>
  <si>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</si>
  <si>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</si>
  <si>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</si>
  <si>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</si>
  <si>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</si>
  <si>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</si>
  <si>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</si>
  <si>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</si>
  <si>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</si>
  <si>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</si>
  <si>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</si>
  <si>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</si>
  <si>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</si>
  <si>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</si>
  <si>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</si>
  <si>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</si>
  <si>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</si>
  <si>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</si>
  <si>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</si>
  <si>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</si>
  <si>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</si>
  <si>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</si>
  <si>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</si>
  <si>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</si>
  <si>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</si>
  <si>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</si>
  <si>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</si>
  <si>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</si>
  <si>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</si>
  <si>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</si>
  <si>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</si>
  <si>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</si>
  <si>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</si>
  <si>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</si>
  <si>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</si>
  <si>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</si>
  <si>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</si>
  <si>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</si>
  <si>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</si>
  <si>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</si>
  <si>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</si>
  <si>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</si>
  <si>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</si>
  <si>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</si>
  <si>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</si>
  <si>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</si>
  <si>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</si>
  <si>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</si>
  <si>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</si>
  <si>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</si>
  <si>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</si>
  <si>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</si>
  <si>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</si>
  <si>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</si>
  <si>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</si>
  <si>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</si>
  <si>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</si>
  <si>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</si>
  <si>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</si>
  <si>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</si>
  <si>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</si>
  <si>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</si>
  <si>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</si>
  <si>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</si>
  <si>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</si>
  <si>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</si>
  <si>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</si>
  <si>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</si>
  <si>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</si>
  <si>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</si>
  <si>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</si>
  <si>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</si>
  <si>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</si>
  <si>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</si>
  <si>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</si>
  <si>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</si>
  <si>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</si>
  <si>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</si>
  <si>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</si>
  <si>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</si>
  <si>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</si>
  <si>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</si>
  <si>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</si>
  <si>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</si>
  <si>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</si>
  <si>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</si>
  <si>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</si>
  <si>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</si>
  <si>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</si>
  <si>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</si>
  <si>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</si>
  <si>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</si>
  <si>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</si>
  <si>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</si>
  <si>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</si>
  <si>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</si>
  <si>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</si>
  <si>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</si>
  <si>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</si>
  <si>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</si>
  <si>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</si>
  <si>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</si>
  <si>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</si>
  <si>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</si>
  <si>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</si>
  <si>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</si>
  <si>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</si>
  <si>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</si>
  <si>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</si>
  <si>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</si>
  <si>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</si>
  <si>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</si>
  <si>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</si>
  <si>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</si>
  <si>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</si>
  <si>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</si>
  <si>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</si>
  <si>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</si>
  <si>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</si>
  <si>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</si>
  <si>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</si>
  <si>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</si>
  <si>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</si>
  <si>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</si>
  <si>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</si>
  <si>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</si>
  <si>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</si>
  <si>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</si>
  <si>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</si>
  <si>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</si>
  <si>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</si>
  <si>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</si>
  <si>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</si>
  <si>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</si>
  <si>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</si>
  <si>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</si>
  <si>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</si>
  <si>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</si>
  <si>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</si>
  <si>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</si>
  <si>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</si>
  <si>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</si>
  <si>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</si>
  <si>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</si>
  <si>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</si>
  <si>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</si>
  <si>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</si>
  <si>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</si>
  <si>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</si>
  <si>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</si>
  <si>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</si>
  <si>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</si>
  <si>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</si>
  <si>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</si>
  <si>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</si>
  <si>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</si>
  <si>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</si>
  <si>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</si>
  <si>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</si>
  <si>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</si>
  <si>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</si>
  <si>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</si>
  <si>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</si>
  <si>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</si>
  <si>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</si>
  <si>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</si>
  <si>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</si>
  <si>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</si>
  <si>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</si>
  <si>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</si>
  <si>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</si>
  <si>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</si>
  <si>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</si>
  <si>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</si>
  <si>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</si>
  <si>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</si>
  <si>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</si>
  <si>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</si>
  <si>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</si>
  <si>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</si>
  <si>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</si>
  <si>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</si>
  <si>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</si>
  <si>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</si>
  <si>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</si>
  <si>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</si>
  <si>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</si>
  <si>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</si>
  <si>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</si>
  <si>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</si>
  <si>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</si>
  <si>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</si>
  <si>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</si>
  <si>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</si>
  <si>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</si>
  <si>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</si>
  <si>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</si>
  <si>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</si>
  <si>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</si>
  <si>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</si>
  <si>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</si>
  <si>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</si>
  <si>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</si>
  <si>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</si>
  <si>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</si>
  <si>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</si>
  <si>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</si>
  <si>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</si>
  <si>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</si>
  <si>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</si>
  <si>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</si>
  <si>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</si>
  <si>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</si>
  <si>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</si>
  <si>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</si>
  <si>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</si>
  <si>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</si>
  <si>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</si>
  <si>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</si>
  <si>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</si>
  <si>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</si>
  <si>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</si>
  <si>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</si>
  <si>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</si>
  <si>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</si>
  <si>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</si>
  <si>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</si>
  <si>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</si>
  <si>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</si>
  <si>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</si>
  <si>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</si>
  <si>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</si>
  <si>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</si>
  <si>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</si>
  <si>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</si>
  <si>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</si>
  <si>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</si>
  <si>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</si>
  <si>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</si>
  <si>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</si>
  <si>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</si>
  <si>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</si>
  <si>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</si>
  <si>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</si>
  <si>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</si>
  <si>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</si>
  <si>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</si>
  <si>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</si>
  <si>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</si>
  <si>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</si>
  <si>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</si>
  <si>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</si>
  <si>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</si>
  <si>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</si>
  <si>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</si>
  <si>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</si>
  <si>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</si>
  <si>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</si>
  <si>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</si>
  <si>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</si>
  <si>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</si>
  <si>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</si>
  <si>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</si>
  <si>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</si>
  <si>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</si>
  <si>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</si>
  <si>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</si>
  <si>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</si>
  <si>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</si>
  <si>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</si>
  <si>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</si>
  <si>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</si>
  <si>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</si>
  <si>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</si>
  <si>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</si>
  <si>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</si>
  <si>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</si>
  <si>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</si>
  <si>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</si>
  <si>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</si>
  <si>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</si>
  <si>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</si>
  <si>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</si>
  <si>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</si>
  <si>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</si>
  <si>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</si>
  <si>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</si>
  <si>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</si>
  <si>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</si>
  <si>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</si>
  <si>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</si>
  <si>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</si>
  <si>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</si>
  <si>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</si>
  <si>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</si>
  <si>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</si>
  <si>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</si>
  <si>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</si>
  <si>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</si>
  <si>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</si>
  <si>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</si>
  <si>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</si>
  <si>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</si>
  <si>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</si>
  <si>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</si>
  <si>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</si>
  <si>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</si>
  <si>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</si>
  <si>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</si>
  <si>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</si>
  <si>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</si>
  <si>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</si>
  <si>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</si>
  <si>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</si>
  <si>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</si>
  <si>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</si>
  <si>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</si>
  <si>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</si>
  <si>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</si>
  <si>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</si>
  <si>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</si>
  <si>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</si>
  <si>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</si>
  <si>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</si>
  <si>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</si>
  <si>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</si>
  <si>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</si>
  <si>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</si>
  <si>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</si>
  <si>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</si>
  <si>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</si>
  <si>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</si>
  <si>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</si>
  <si>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</si>
  <si>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</si>
  <si>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</si>
  <si>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</si>
  <si>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</si>
  <si>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</si>
  <si>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</si>
  <si>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</si>
  <si>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</si>
  <si>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</si>
  <si>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</si>
  <si>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</si>
  <si>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</si>
  <si>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</si>
  <si>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</si>
  <si>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</si>
  <si>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</si>
  <si>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</si>
  <si>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</si>
  <si>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</si>
  <si>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</si>
  <si>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</si>
  <si>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</si>
  <si>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</si>
  <si>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</si>
  <si>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</si>
  <si>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</si>
  <si>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</si>
  <si>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</si>
  <si>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</si>
  <si>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</si>
  <si>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</si>
  <si>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</si>
  <si>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</si>
  <si>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</si>
  <si>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</si>
  <si>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</si>
  <si>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</si>
  <si>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</si>
  <si>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</si>
  <si>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</si>
  <si>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</si>
  <si>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</si>
  <si>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</si>
  <si>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</si>
  <si>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</si>
  <si>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</si>
  <si>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</si>
  <si>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</si>
  <si>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</si>
  <si>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</si>
  <si>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</si>
  <si>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</si>
  <si>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</si>
  <si>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</si>
  <si>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</si>
  <si>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</si>
  <si>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</si>
  <si>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</si>
  <si>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</si>
  <si>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</si>
  <si>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</si>
  <si>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</si>
  <si>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</si>
  <si>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</si>
  <si>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</si>
  <si>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</si>
  <si>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</si>
  <si>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</si>
  <si>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</si>
  <si>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</si>
  <si>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</si>
  <si>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</si>
  <si>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</si>
  <si>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</si>
  <si>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</si>
  <si>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</si>
  <si>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</si>
  <si>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</si>
  <si>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</si>
  <si>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</si>
  <si>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</si>
  <si>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</si>
  <si>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</si>
  <si>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</si>
  <si>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</si>
  <si>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</si>
  <si>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</si>
  <si>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</si>
  <si>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</si>
  <si>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</si>
  <si>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</si>
  <si>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</si>
  <si>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</si>
  <si>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</si>
  <si>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</si>
  <si>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</si>
  <si>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</si>
  <si>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</si>
  <si>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</si>
  <si>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</si>
  <si>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</si>
  <si>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</si>
  <si>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</si>
  <si>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</si>
  <si>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</si>
  <si>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</si>
  <si>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</si>
  <si>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</si>
  <si>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</si>
  <si>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</si>
  <si>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</si>
  <si>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</si>
  <si>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</si>
  <si>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</si>
  <si>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</si>
  <si>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</si>
  <si>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</si>
  <si>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</si>
  <si>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</si>
  <si>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</si>
  <si>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</si>
  <si>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</si>
  <si>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</si>
  <si>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</si>
  <si>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</si>
  <si>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</si>
  <si>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</si>
  <si>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</si>
  <si>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</si>
  <si>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</si>
  <si>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</si>
  <si>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</si>
  <si>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</si>
  <si>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</si>
  <si>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</si>
  <si>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</si>
  <si>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</si>
  <si>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</si>
  <si>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</si>
  <si>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</si>
  <si>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</si>
  <si>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</si>
  <si>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</si>
  <si>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</si>
  <si>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</si>
  <si>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</si>
  <si>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</si>
  <si>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</si>
  <si>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</si>
  <si>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</si>
  <si>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</si>
  <si>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</si>
  <si>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</si>
  <si>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</si>
  <si>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</si>
  <si>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</si>
  <si>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</si>
  <si>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</si>
  <si>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</si>
  <si>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</si>
  <si>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</si>
  <si>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</si>
  <si>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</si>
  <si>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</si>
  <si>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</si>
  <si>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</si>
  <si>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</si>
  <si>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</si>
  <si>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</si>
  <si>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</si>
  <si>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</si>
  <si>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</si>
  <si>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</si>
  <si>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</si>
  <si>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</si>
  <si>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</si>
  <si>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</si>
  <si>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</si>
  <si>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</si>
  <si>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</si>
  <si>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</si>
  <si>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</si>
  <si>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</si>
  <si>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</si>
  <si>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</si>
  <si>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</si>
  <si>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</si>
  <si>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</si>
  <si>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</si>
  <si>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</si>
  <si>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</si>
  <si>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</si>
  <si>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</si>
  <si>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</si>
  <si>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</si>
  <si>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</si>
  <si>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</si>
  <si>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</si>
  <si>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</si>
  <si>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</si>
  <si>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</si>
  <si>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</si>
  <si>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</si>
  <si>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</si>
  <si>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</si>
  <si>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</si>
  <si>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</si>
  <si>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</si>
  <si>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</si>
  <si>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</si>
  <si>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</si>
  <si>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</si>
  <si>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</si>
  <si>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</si>
  <si>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</si>
  <si>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</si>
  <si>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</si>
  <si>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</si>
  <si>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</si>
  <si>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</si>
  <si>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</si>
  <si>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</si>
  <si>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</si>
  <si>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</si>
  <si>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</si>
  <si>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</si>
  <si>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</si>
  <si>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</si>
  <si>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</si>
  <si>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</si>
  <si>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</si>
  <si>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</si>
  <si>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</si>
  <si>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</si>
  <si>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</si>
  <si>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</si>
  <si>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</si>
  <si>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</si>
  <si>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</si>
  <si>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</si>
  <si>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</si>
  <si>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</si>
  <si>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</si>
  <si>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</si>
  <si>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</si>
  <si>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</si>
  <si>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</si>
  <si>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</si>
  <si>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</si>
  <si>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</si>
  <si>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</si>
  <si>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</si>
  <si>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</si>
  <si>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</si>
  <si>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</si>
  <si>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</si>
  <si>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</si>
  <si>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</si>
  <si>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</si>
  <si>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</si>
  <si>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</si>
  <si>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</si>
  <si>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</si>
  <si>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</si>
  <si>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</si>
  <si>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</si>
  <si>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</si>
  <si>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</si>
  <si>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</si>
  <si>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</si>
  <si>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</si>
  <si>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</si>
  <si>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</si>
  <si>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</si>
  <si>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</si>
  <si>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</si>
  <si>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</si>
  <si>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</si>
  <si>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</si>
  <si>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</si>
  <si>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</si>
  <si>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</si>
  <si>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</si>
  <si>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</si>
  <si>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</si>
  <si>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</si>
  <si>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</si>
  <si>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</si>
  <si>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</si>
  <si>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</si>
  <si>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</si>
  <si>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</si>
  <si>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</si>
  <si>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</si>
  <si>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</si>
  <si>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</si>
  <si>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</si>
  <si>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</si>
  <si>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</si>
  <si>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</si>
  <si>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</si>
  <si>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</si>
  <si>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</si>
  <si>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</si>
  <si>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</si>
  <si>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</si>
  <si>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</si>
  <si>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</si>
  <si>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</si>
  <si>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</si>
  <si>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</si>
  <si>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</si>
  <si>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</si>
  <si>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</si>
  <si>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</si>
  <si>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</si>
  <si>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</si>
  <si>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</si>
  <si>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</si>
  <si>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</si>
  <si>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</si>
  <si>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</si>
  <si>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</si>
  <si>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</si>
  <si>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</si>
  <si>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</si>
  <si>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</si>
  <si>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</si>
  <si>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</si>
  <si>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</si>
  <si>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</si>
  <si>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</si>
  <si>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</si>
  <si>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</si>
  <si>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</si>
  <si>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</si>
  <si>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</si>
  <si>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</si>
  <si>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</si>
  <si>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</si>
  <si>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</si>
  <si>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</si>
  <si>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</si>
  <si>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</si>
  <si>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</si>
  <si>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</si>
  <si>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</si>
  <si>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</si>
  <si>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</si>
  <si>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</si>
  <si>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</si>
  <si>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</si>
  <si>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</si>
  <si>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</si>
  <si>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</si>
  <si>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</si>
  <si>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</si>
  <si>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</si>
  <si>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</si>
  <si>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</si>
  <si>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</si>
  <si>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</si>
  <si>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</si>
  <si>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</si>
  <si>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</si>
  <si>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</si>
  <si>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</si>
  <si>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</si>
  <si>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</si>
  <si>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</si>
  <si>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</si>
  <si>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</si>
  <si>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</si>
  <si>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</si>
  <si>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</si>
  <si>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</si>
  <si>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</si>
  <si>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</si>
  <si>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</si>
  <si>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</si>
  <si>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</si>
  <si>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</si>
  <si>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</si>
  <si>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</si>
  <si>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</si>
  <si>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</si>
  <si>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</si>
  <si>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</si>
  <si>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</si>
  <si>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</si>
  <si>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</si>
  <si>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</si>
  <si>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</si>
  <si>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</si>
  <si>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</si>
  <si>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</si>
  <si>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</si>
  <si>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</si>
  <si>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</si>
  <si>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</si>
  <si>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</si>
  <si>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</si>
  <si>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</si>
  <si>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</si>
  <si>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</si>
  <si>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</si>
  <si>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</si>
  <si>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</si>
  <si>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</si>
  <si>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</si>
  <si>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</si>
  <si>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</si>
  <si>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</si>
  <si>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</si>
  <si>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</si>
  <si>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</si>
  <si>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</si>
  <si>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</si>
  <si>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</si>
  <si>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</si>
  <si>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</si>
  <si>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</si>
  <si>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</si>
  <si>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</si>
  <si>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</si>
  <si>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</si>
  <si>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</si>
  <si>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</si>
  <si>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</si>
  <si>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</si>
  <si>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</si>
  <si>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</si>
  <si>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</si>
  <si>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</si>
  <si>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</si>
  <si>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</si>
  <si>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</si>
  <si>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</si>
  <si>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</si>
  <si>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</si>
  <si>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</si>
  <si>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</si>
  <si>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</si>
  <si>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</si>
  <si>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</si>
  <si>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</si>
  <si>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</si>
  <si>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</si>
  <si>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</si>
  <si>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</si>
  <si>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</si>
  <si>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</si>
  <si>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</si>
  <si>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</si>
  <si>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</si>
  <si>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</si>
  <si>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</si>
  <si>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</si>
  <si>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</si>
  <si>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</si>
  <si>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</si>
  <si>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</si>
  <si>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</si>
  <si>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</si>
  <si>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</si>
  <si>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</si>
  <si>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</si>
  <si>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</si>
  <si>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</si>
  <si>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</si>
  <si>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</si>
  <si>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</si>
  <si>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</si>
  <si>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</si>
  <si>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</si>
  <si>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</si>
  <si>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</si>
  <si>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</si>
  <si>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</si>
  <si>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</si>
  <si>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</si>
  <si>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</si>
  <si>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</si>
  <si>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</si>
  <si>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</si>
  <si>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</si>
  <si>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</si>
  <si>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</si>
  <si>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</si>
  <si>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</si>
  <si>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</si>
  <si>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</si>
  <si>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</si>
  <si>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</si>
  <si>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</si>
  <si>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</si>
  <si>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</si>
  <si>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</si>
  <si>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</si>
  <si>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</si>
  <si>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</si>
  <si>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</si>
  <si>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</si>
  <si>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</si>
  <si>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</si>
  <si>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</si>
  <si>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</si>
  <si>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</si>
  <si>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</si>
  <si>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</si>
  <si>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</si>
  <si>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</si>
  <si>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</si>
  <si>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</si>
  <si>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</si>
  <si>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</si>
  <si>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</si>
  <si>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</si>
  <si>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</si>
  <si>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</si>
  <si>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</si>
  <si>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</si>
  <si>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</si>
  <si>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</si>
  <si>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</si>
  <si>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</si>
  <si>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</si>
  <si>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</si>
  <si>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</si>
  <si>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</si>
  <si>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</si>
  <si>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</si>
  <si>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</si>
  <si>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</si>
  <si>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</si>
  <si>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</si>
  <si>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</si>
  <si>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</si>
  <si>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</si>
  <si>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</si>
  <si>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</si>
  <si>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</si>
  <si>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</si>
  <si>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</si>
  <si>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</si>
  <si>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</si>
  <si>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</si>
  <si>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</si>
  <si>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</si>
  <si>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</si>
  <si>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</si>
  <si>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</si>
  <si>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</si>
  <si>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</si>
  <si>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</si>
  <si>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</si>
  <si>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</si>
  <si>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</si>
  <si>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</si>
  <si>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</si>
  <si>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</si>
  <si>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</si>
  <si>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</si>
  <si>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</si>
  <si>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</si>
  <si>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</si>
  <si>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</si>
  <si>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</si>
  <si>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</si>
  <si>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</si>
  <si>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</si>
  <si>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</si>
  <si>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</si>
  <si>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</si>
  <si>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</si>
  <si>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</si>
  <si>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</si>
  <si>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</si>
  <si>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</si>
  <si>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</si>
  <si>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</si>
  <si>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</si>
  <si>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</si>
  <si>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</si>
  <si>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</si>
  <si>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</si>
  <si>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</si>
  <si>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</si>
  <si>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</si>
  <si>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</si>
  <si>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</si>
  <si>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</si>
  <si>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</si>
  <si>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</si>
  <si>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</si>
  <si>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</si>
  <si>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</si>
  <si>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</si>
  <si>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</si>
  <si>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</si>
  <si>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</si>
  <si>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</si>
  <si>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</si>
  <si>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</si>
  <si>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</si>
  <si>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</si>
  <si>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</si>
  <si>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</si>
  <si>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</si>
  <si>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</si>
  <si>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</si>
  <si>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</si>
  <si>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</si>
  <si>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</si>
  <si>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</si>
  <si>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</si>
  <si>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</si>
  <si>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</si>
  <si>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</si>
  <si>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</si>
  <si>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</si>
  <si>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</si>
  <si>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</si>
  <si>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</si>
  <si>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</si>
  <si>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</si>
  <si>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</si>
  <si>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</si>
  <si>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</si>
  <si>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</si>
  <si>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</si>
  <si>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</si>
  <si>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</si>
  <si>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</si>
  <si>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</si>
  <si>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</si>
  <si>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</si>
  <si>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</si>
  <si>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</si>
  <si>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</si>
  <si>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</si>
  <si>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</si>
  <si>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</si>
  <si>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</si>
  <si>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</si>
  <si>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</si>
  <si>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</si>
  <si>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</si>
  <si>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</si>
  <si>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</si>
  <si>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</si>
  <si>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</si>
  <si>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</si>
  <si>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</si>
  <si>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</si>
  <si>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</si>
  <si>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</si>
  <si>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</si>
  <si>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</si>
  <si>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</si>
  <si>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</si>
  <si>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</si>
  <si>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</si>
  <si>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</si>
  <si>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</si>
  <si>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</si>
  <si>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</si>
  <si>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</si>
  <si>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</si>
  <si>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</si>
  <si>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</si>
  <si>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</si>
  <si>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</si>
  <si>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</si>
  <si>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</si>
  <si>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</si>
  <si>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</si>
  <si>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</si>
  <si>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</si>
  <si>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</si>
  <si>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</si>
  <si>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</si>
  <si>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</si>
  <si>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</si>
  <si>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</si>
  <si>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</si>
  <si>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</si>
  <si>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</si>
  <si>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</si>
  <si>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</si>
  <si>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</si>
  <si>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</si>
  <si>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</si>
  <si>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</si>
  <si>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</si>
  <si>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</si>
  <si>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</si>
  <si>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</si>
  <si>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</si>
  <si>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</si>
  <si>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</si>
  <si>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</si>
  <si>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</si>
  <si>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</si>
  <si>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</si>
  <si>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</si>
  <si>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</si>
  <si>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</si>
  <si>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</si>
  <si>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</si>
  <si>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</si>
  <si>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</si>
  <si>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</si>
  <si>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</si>
  <si>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</si>
  <si>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</si>
  <si>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</si>
  <si>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</si>
  <si>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</si>
  <si>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</si>
  <si>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</si>
  <si>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</si>
  <si>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</si>
  <si>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</si>
  <si>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</si>
  <si>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</si>
  <si>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</si>
  <si>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</si>
  <si>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</si>
  <si>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</si>
  <si>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</si>
  <si>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</si>
  <si>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</si>
  <si>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</si>
  <si>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</si>
  <si>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</si>
  <si>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</si>
  <si>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</si>
  <si>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</si>
  <si>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</si>
  <si>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</si>
  <si>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</si>
  <si>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</si>
  <si>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</si>
  <si>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</si>
  <si>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</si>
  <si>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</si>
  <si>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</si>
  <si>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</si>
  <si>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</si>
  <si>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</si>
  <si>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</si>
  <si>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</si>
  <si>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</si>
  <si>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</si>
  <si>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</si>
  <si>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</si>
  <si>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</si>
  <si>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</si>
  <si>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</si>
  <si>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</si>
  <si>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</si>
  <si>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</si>
  <si>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</si>
  <si>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</si>
  <si>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</si>
  <si>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</si>
  <si>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</si>
  <si>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</si>
  <si>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</si>
  <si>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</si>
  <si>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</si>
  <si>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</si>
  <si>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</si>
  <si>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</si>
  <si>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</si>
  <si>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</si>
  <si>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</si>
  <si>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</si>
  <si>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</si>
  <si>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</si>
  <si>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</si>
  <si>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</si>
  <si>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</si>
  <si>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</si>
  <si>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</si>
  <si>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</si>
  <si>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</si>
  <si>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</si>
  <si>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</si>
  <si>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</si>
  <si>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</si>
  <si>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</si>
  <si>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</si>
  <si>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</si>
  <si>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</si>
  <si>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</si>
  <si>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</si>
  <si>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</si>
  <si>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</si>
  <si>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</si>
  <si>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</si>
  <si>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</si>
  <si>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</si>
  <si>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</si>
  <si>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</si>
  <si>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</si>
  <si>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</si>
  <si>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</si>
  <si>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</si>
  <si>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</si>
  <si>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</si>
  <si>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</si>
  <si>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</si>
  <si>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</si>
  <si>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</si>
  <si>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</si>
  <si>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</si>
  <si>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</si>
  <si>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</si>
  <si>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</si>
  <si>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</si>
  <si>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</si>
  <si>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</si>
  <si>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</si>
  <si>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</si>
  <si>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</si>
  <si>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</si>
  <si>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</si>
  <si>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</si>
  <si>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</si>
  <si>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</si>
  <si>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</si>
  <si>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</si>
  <si>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</si>
  <si>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</si>
  <si>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</si>
  <si>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</si>
  <si>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</si>
  <si>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</si>
  <si>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</si>
  <si>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</si>
  <si>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</si>
  <si>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</si>
  <si>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</si>
  <si>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</si>
  <si>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</si>
  <si>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</si>
  <si>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</si>
  <si>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</si>
  <si>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</si>
  <si>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</si>
  <si>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</si>
  <si>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</si>
  <si>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</si>
  <si>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</si>
  <si>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</si>
  <si>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</si>
  <si>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</si>
  <si>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</si>
  <si>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</si>
  <si>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</si>
  <si>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</si>
  <si>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</si>
  <si>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</si>
  <si>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</si>
  <si>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</si>
  <si>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</si>
  <si>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</si>
  <si>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</si>
  <si>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</si>
  <si>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</si>
  <si>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</si>
  <si>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</si>
  <si>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</si>
  <si>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</si>
  <si>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</si>
  <si>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</si>
  <si>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</si>
  <si>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</si>
  <si>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</si>
  <si>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</si>
  <si>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</si>
  <si>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</si>
  <si>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</si>
  <si>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</si>
  <si>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</si>
  <si>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</si>
  <si>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</si>
  <si>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</si>
  <si>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</si>
  <si>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</si>
  <si>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</si>
  <si>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</si>
  <si>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</si>
  <si>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</si>
  <si>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</si>
  <si>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</si>
  <si>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</si>
  <si>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</si>
  <si>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</si>
  <si>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</si>
  <si>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</si>
  <si>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</si>
  <si>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</si>
  <si>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</si>
  <si>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</si>
  <si>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</si>
  <si>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</si>
  <si>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</si>
  <si>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</si>
  <si>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</si>
  <si>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</si>
  <si>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</si>
  <si>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</si>
  <si>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</si>
  <si>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</si>
  <si>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</si>
  <si>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</si>
  <si>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</si>
  <si>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</si>
  <si>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</si>
  <si>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</si>
  <si>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</si>
  <si>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</si>
  <si>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</si>
  <si>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</si>
  <si>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</si>
  <si>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</si>
  <si>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</si>
  <si>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</si>
  <si>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</si>
  <si>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</si>
  <si>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</si>
  <si>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</si>
  <si>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</si>
  <si>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</si>
  <si>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</si>
  <si>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</si>
  <si>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</si>
  <si>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</si>
  <si>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</si>
  <si>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</si>
  <si>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</si>
  <si>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</si>
  <si>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</si>
  <si>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</si>
  <si>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</si>
  <si>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</si>
  <si>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</si>
  <si>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</si>
  <si>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</si>
  <si>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</si>
  <si>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</si>
  <si>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</si>
  <si>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</si>
  <si>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</si>
  <si>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</si>
  <si>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</si>
  <si>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</si>
  <si>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</si>
  <si>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</si>
  <si>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</si>
  <si>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</si>
  <si>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</si>
  <si>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</si>
  <si>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</si>
  <si>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</si>
  <si>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</si>
  <si>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</si>
  <si>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</si>
  <si>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</si>
  <si>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</si>
  <si>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</si>
  <si>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</si>
  <si>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</si>
  <si>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</si>
  <si>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</si>
  <si>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</si>
  <si>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</si>
  <si>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</si>
  <si>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</si>
  <si>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</si>
  <si>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</si>
  <si>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</si>
  <si>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</si>
  <si>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</si>
  <si>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</si>
  <si>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</si>
  <si>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</si>
  <si>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</si>
  <si>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</si>
  <si>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</si>
  <si>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</si>
  <si>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</si>
  <si>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</si>
  <si>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</si>
  <si>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</si>
  <si>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</si>
  <si>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</si>
  <si>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</si>
  <si>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</si>
  <si>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</si>
  <si>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</si>
  <si>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</si>
  <si>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</si>
  <si>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</si>
  <si>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</si>
  <si>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</si>
  <si>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</si>
  <si>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</si>
  <si>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</si>
  <si>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</si>
  <si>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</si>
  <si>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</si>
  <si>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</si>
  <si>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</si>
  <si>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</si>
  <si>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</si>
  <si>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</si>
  <si>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</si>
  <si>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</si>
  <si>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</si>
  <si>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</si>
  <si>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</si>
  <si>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</si>
  <si>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</si>
  <si>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</si>
  <si>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</si>
  <si>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</si>
  <si>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</si>
  <si>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</si>
  <si>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</si>
  <si>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</si>
  <si>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</si>
  <si>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</si>
  <si>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</si>
  <si>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</si>
  <si>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</si>
  <si>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</si>
  <si>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</si>
  <si>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</si>
  <si>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</si>
  <si>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</si>
  <si>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</si>
  <si>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</si>
  <si>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</si>
  <si>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</si>
  <si>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</si>
  <si>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</si>
  <si>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</si>
  <si>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</si>
  <si>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</si>
  <si>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</si>
  <si>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</si>
  <si>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</si>
  <si>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</si>
  <si>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</si>
  <si>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</si>
  <si>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</si>
  <si>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</si>
  <si>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</si>
  <si>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</si>
  <si>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</si>
  <si>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</si>
  <si>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</si>
  <si>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</si>
  <si>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</si>
  <si>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</si>
  <si>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</si>
  <si>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</si>
  <si>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</si>
  <si>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</si>
  <si>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</si>
  <si>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</si>
  <si>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</si>
  <si>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</si>
  <si>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</si>
  <si>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</si>
  <si>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</si>
  <si>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</si>
  <si>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</si>
  <si>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</si>
  <si>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</si>
  <si>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</si>
  <si>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</si>
  <si>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</si>
  <si>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</si>
  <si>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</si>
  <si>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</si>
  <si>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</si>
  <si>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</si>
  <si>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</si>
  <si>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</si>
  <si>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</si>
  <si>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</si>
  <si>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</si>
  <si>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</si>
  <si>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</si>
  <si>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</si>
  <si>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</si>
  <si>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</si>
  <si>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</si>
  <si>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</si>
  <si>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</si>
  <si>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</si>
  <si>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</si>
  <si>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</si>
  <si>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</si>
  <si>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</si>
  <si>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</si>
  <si>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</si>
  <si>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</si>
  <si>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</si>
  <si>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</si>
  <si>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</si>
  <si>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</si>
  <si>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</si>
  <si>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</si>
  <si>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</si>
  <si>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</si>
  <si>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</si>
  <si>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</si>
  <si>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</si>
  <si>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</si>
  <si>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</si>
  <si>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</si>
  <si>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</si>
  <si>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</si>
  <si>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</si>
  <si>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</si>
  <si>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</si>
  <si>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</si>
  <si>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</si>
  <si>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</si>
  <si>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</si>
  <si>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</si>
  <si>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</si>
  <si>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</si>
  <si>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</si>
  <si>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</si>
  <si>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</si>
  <si>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</si>
  <si>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</si>
  <si>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</si>
  <si>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</si>
  <si>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</si>
  <si>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</si>
  <si>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</si>
  <si>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</si>
  <si>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</si>
  <si>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</si>
  <si>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</si>
  <si>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</si>
  <si>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</si>
  <si>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</si>
  <si>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</si>
  <si>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</si>
  <si>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</si>
  <si>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</si>
  <si>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</si>
  <si>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</si>
  <si>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</si>
  <si>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</si>
  <si>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</si>
  <si>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</si>
  <si>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</si>
  <si>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</si>
  <si>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</si>
  <si>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</si>
  <si>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</si>
  <si>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</si>
  <si>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</si>
  <si>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</si>
  <si>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</si>
  <si>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Greatek Electronics Inc.</t>
    <phoneticPr fontId="99" type="noConversion"/>
  </si>
  <si>
    <t>Cindy</t>
    <phoneticPr fontId="6" type="noConversion"/>
  </si>
  <si>
    <t>gp@greatek.com.tw</t>
    <phoneticPr fontId="99" type="noConversion"/>
  </si>
  <si>
    <t>886-638568 ext5103</t>
    <phoneticPr fontId="6" type="noConversion"/>
  </si>
  <si>
    <t>JP Huang</t>
    <phoneticPr fontId="6" type="noConversion"/>
  </si>
  <si>
    <t>Manager</t>
    <phoneticPr fontId="6" type="noConversion"/>
  </si>
  <si>
    <t>jp@greatek.com.tw</t>
    <phoneticPr fontId="99" type="noConversion"/>
  </si>
  <si>
    <t>http://www.greatek.com.tw/business-en.html</t>
    <phoneticPr fontId="99" type="noConversion"/>
  </si>
  <si>
    <t>OS-00-006 SUPPLIER &amp; SUBCONTRACTOR REQUIREMENT OPERATION INSTRUCTIONS 6.10</t>
    <phoneticPr fontId="99" type="noConversion"/>
  </si>
  <si>
    <t xml:space="preserve">OS-00-006 SUPPLIER &amp; SUBCONTRACTOR REQUIREMENT OPERATION </t>
    <phoneticPr fontId="6" type="noConversion"/>
  </si>
  <si>
    <t>MR. Zaharuddin Zainal</t>
  </si>
  <si>
    <t>zaharuddin@msmelt.com</t>
  </si>
  <si>
    <t>Malaysia.Rwanda  the southern Katanga Province of the DRC that is not within the recognised conflict areas of Eastern DRC.</t>
  </si>
  <si>
    <t>Pure Tin/Sn Plating/Jau Janq</t>
  </si>
  <si>
    <t>Nagatora 2-14</t>
  </si>
  <si>
    <t>Akihika Okuda</t>
  </si>
  <si>
    <t>4N/Glod Wire/Tanaka</t>
  </si>
  <si>
    <t>Boddington Gold Mine</t>
    <phoneticPr fontId="100"/>
  </si>
  <si>
    <t>Australia</t>
  </si>
  <si>
    <t>4N/Glod Wire/MK</t>
  </si>
  <si>
    <t>CID001105</t>
    <phoneticPr fontId="99" type="noConversion"/>
  </si>
  <si>
    <t>RAHMAN HYDRAULIC TIN SDN BHD</t>
    <phoneticPr fontId="99" type="noConversion"/>
  </si>
  <si>
    <t xml:space="preserve">The smelter Malaysia Smelting Corporation Berhad (MSC, CID001105 ) is CFSP compliant. </t>
    <phoneticPr fontId="6" type="noConversion"/>
  </si>
  <si>
    <t>27, Jalan Pantai, Butterworth, 12000, Butterworth, Pulan Piang</t>
    <phoneticPr fontId="99" type="noConversion"/>
  </si>
  <si>
    <t>131 Horrie Millar Drive</t>
    <phoneticPr fontId="100"/>
  </si>
  <si>
    <t>Kelly Curtis</t>
    <phoneticPr fontId="100"/>
  </si>
  <si>
    <t>kelly.curtis@perthmint.com.au</t>
    <phoneticPr fontId="100"/>
  </si>
  <si>
    <t>akiopp575@ml.tanaka.co.jp</t>
    <phoneticPr fontId="99" type="noConversion"/>
  </si>
  <si>
    <t>CFSI Compliant Smelter</t>
    <phoneticPr fontId="99" type="noConversion"/>
  </si>
  <si>
    <t>recycled</t>
  </si>
  <si>
    <t>All</t>
    <phoneticPr fontId="99" type="noConversion"/>
  </si>
  <si>
    <t>EX1p/Wire/Nippon</t>
    <phoneticPr fontId="9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</si>
</sst>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1">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sz val="9"/>
      <name val="細明體"/>
      <family val="3"/>
      <charset val="136"/>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459">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80"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80" fontId="0" fillId="33" borderId="13" xfId="0" applyNumberFormat="1" applyFont="1" applyFill="1" applyBorder="1" applyAlignment="1">
      <alignment vertical="top" wrapText="1"/>
    </xf>
    <xf numFmtId="180" fontId="0" fillId="33" borderId="0" xfId="0" applyNumberFormat="1" applyFont="1" applyFill="1" applyBorder="1" applyAlignment="1"/>
    <xf numFmtId="180" fontId="9" fillId="33" borderId="0" xfId="0" applyNumberFormat="1" applyFont="1" applyFill="1" applyBorder="1"/>
    <xf numFmtId="180" fontId="14" fillId="33" borderId="0" xfId="0" applyNumberFormat="1" applyFont="1" applyFill="1" applyBorder="1" applyAlignment="1">
      <alignment horizontal="center" vertical="center" wrapText="1"/>
    </xf>
    <xf numFmtId="180" fontId="11" fillId="33" borderId="0" xfId="0" applyNumberFormat="1" applyFont="1" applyFill="1" applyBorder="1" applyAlignment="1">
      <alignment horizontal="center" vertical="center"/>
    </xf>
    <xf numFmtId="180" fontId="0" fillId="33" borderId="0" xfId="0" applyNumberFormat="1" applyFont="1" applyFill="1" applyBorder="1"/>
    <xf numFmtId="180" fontId="27" fillId="33" borderId="20" xfId="570" applyNumberFormat="1" applyFont="1" applyFill="1" applyBorder="1" applyAlignment="1">
      <alignment horizontal="center" vertical="center" wrapText="1"/>
    </xf>
    <xf numFmtId="180" fontId="0" fillId="0" borderId="0" xfId="0" applyNumberFormat="1" applyFont="1" applyFill="1" applyBorder="1"/>
    <xf numFmtId="180"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82"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80" fontId="53" fillId="0" borderId="0" xfId="480" applyFont="1" applyFill="1" applyAlignment="1">
      <alignment horizontal="left" vertical="top" wrapText="1"/>
    </xf>
    <xf numFmtId="180"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80"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80"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80" fontId="53" fillId="0" borderId="0" xfId="480" applyFont="1" applyFill="1" applyBorder="1" applyAlignment="1">
      <alignment vertical="top" wrapText="1"/>
    </xf>
    <xf numFmtId="0" fontId="94" fillId="0" borderId="0" xfId="0" applyFont="1"/>
    <xf numFmtId="180"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80"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80" fontId="25" fillId="0" borderId="48" xfId="570" applyNumberFormat="1" applyFont="1" applyFill="1" applyBorder="1" applyAlignment="1">
      <alignment horizontal="center" vertical="top" wrapText="1"/>
    </xf>
    <xf numFmtId="180" fontId="25" fillId="0" borderId="49" xfId="570" applyNumberFormat="1" applyFont="1" applyFill="1" applyBorder="1" applyAlignment="1">
      <alignment horizontal="center" vertical="top" wrapText="1"/>
    </xf>
    <xf numFmtId="180"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一般" xfId="0" builtinId="0"/>
    <cellStyle name="一般 7" xfId="588"/>
    <cellStyle name="超連結" xfId="487" builtinId="8"/>
    <cellStyle name="標準 2" xfId="589"/>
    <cellStyle name="標準 2 2" xfId="590"/>
    <cellStyle name="標準 2 3" xfId="591"/>
    <cellStyle name="표준 2" xfId="587"/>
  </cellStyles>
  <dxfs count="87">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0000"/>
        </patternFill>
      </fill>
    </dxf>
    <dxf>
      <fill>
        <patternFill>
          <bgColor rgb="FFFF00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gp@greatek.com.tw"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56"/>
      <c r="B2" s="35" t="s">
        <v>847</v>
      </c>
      <c r="C2" s="33"/>
      <c r="D2" s="199"/>
      <c r="E2" s="3"/>
      <c r="F2" s="33"/>
      <c r="G2" s="31"/>
    </row>
    <row r="3" spans="1:7">
      <c r="A3" s="356"/>
      <c r="B3" s="5" t="s">
        <v>839</v>
      </c>
      <c r="C3" s="6"/>
      <c r="D3" s="200"/>
      <c r="E3" s="3"/>
      <c r="F3" s="6"/>
      <c r="G3" s="31"/>
    </row>
    <row r="4" spans="1:7" ht="15.75">
      <c r="A4" s="356"/>
      <c r="B4" s="38" t="s">
        <v>849</v>
      </c>
      <c r="C4" s="7"/>
      <c r="D4" s="201"/>
      <c r="E4" s="3"/>
      <c r="F4" s="7"/>
      <c r="G4" s="31"/>
    </row>
    <row r="5" spans="1:7">
      <c r="A5" s="356"/>
      <c r="B5" s="37" t="s">
        <v>1040</v>
      </c>
      <c r="C5" s="4"/>
      <c r="D5" s="202"/>
      <c r="E5" s="3"/>
      <c r="F5" s="4"/>
      <c r="G5" s="31"/>
    </row>
    <row r="6" spans="1:7">
      <c r="A6" s="356"/>
      <c r="B6" s="8"/>
      <c r="C6" s="8"/>
      <c r="D6" s="203"/>
      <c r="E6" s="8"/>
      <c r="F6" s="8"/>
      <c r="G6" s="31"/>
    </row>
    <row r="7" spans="1:7">
      <c r="A7" s="356"/>
      <c r="B7" s="8"/>
      <c r="C7" s="8"/>
      <c r="D7" s="203"/>
      <c r="E7" s="8"/>
      <c r="F7" s="8"/>
      <c r="G7" s="31"/>
    </row>
    <row r="8" spans="1:7">
      <c r="A8" s="356"/>
      <c r="B8" s="8"/>
      <c r="C8" s="8"/>
      <c r="D8" s="203"/>
      <c r="E8" s="8"/>
      <c r="F8" s="8"/>
      <c r="G8" s="31"/>
    </row>
    <row r="9" spans="1:7">
      <c r="A9" s="356"/>
      <c r="B9" s="359" t="s">
        <v>850</v>
      </c>
      <c r="C9" s="359"/>
      <c r="D9" s="359"/>
      <c r="E9" s="359"/>
      <c r="F9" s="359"/>
      <c r="G9" s="31"/>
    </row>
    <row r="10" spans="1:7" ht="27" customHeight="1">
      <c r="A10" s="356"/>
      <c r="B10" s="360" t="s">
        <v>438</v>
      </c>
      <c r="C10" s="360"/>
      <c r="D10" s="360"/>
      <c r="E10" s="360"/>
      <c r="F10" s="360"/>
      <c r="G10" s="31"/>
    </row>
    <row r="11" spans="1:7" ht="27" customHeight="1">
      <c r="A11" s="356"/>
      <c r="B11" s="361"/>
      <c r="C11" s="361"/>
      <c r="D11" s="361"/>
      <c r="E11" s="361"/>
      <c r="F11" s="361"/>
      <c r="G11" s="31"/>
    </row>
    <row r="12" spans="1:7">
      <c r="A12" s="356"/>
      <c r="B12" s="39" t="s">
        <v>848</v>
      </c>
      <c r="C12" s="40" t="s">
        <v>851</v>
      </c>
      <c r="D12" s="204" t="s">
        <v>852</v>
      </c>
      <c r="E12" s="40" t="s">
        <v>612</v>
      </c>
      <c r="F12" s="40" t="s">
        <v>613</v>
      </c>
      <c r="G12" s="31"/>
    </row>
    <row r="13" spans="1:7" ht="33.75">
      <c r="A13" s="356"/>
      <c r="B13" s="2">
        <v>1</v>
      </c>
      <c r="C13" s="34" t="s">
        <v>1088</v>
      </c>
      <c r="D13" s="36" t="s">
        <v>876</v>
      </c>
      <c r="E13" s="187" t="s">
        <v>853</v>
      </c>
      <c r="F13" s="187"/>
      <c r="G13" s="31"/>
    </row>
    <row r="14" spans="1:7" ht="33.75">
      <c r="A14" s="356"/>
      <c r="B14" s="2">
        <v>2</v>
      </c>
      <c r="C14" s="34" t="s">
        <v>1088</v>
      </c>
      <c r="D14" s="36" t="s">
        <v>1025</v>
      </c>
      <c r="E14" s="187" t="s">
        <v>530</v>
      </c>
      <c r="F14" s="187" t="s">
        <v>531</v>
      </c>
      <c r="G14" s="31"/>
    </row>
    <row r="15" spans="1:7" ht="89.1" customHeight="1">
      <c r="A15" s="356"/>
      <c r="B15" s="362">
        <v>2.0099999999999998</v>
      </c>
      <c r="C15" s="365" t="s">
        <v>1088</v>
      </c>
      <c r="D15" s="368" t="s">
        <v>2263</v>
      </c>
      <c r="E15" s="188" t="s">
        <v>614</v>
      </c>
      <c r="F15" s="188" t="s">
        <v>617</v>
      </c>
      <c r="G15" s="31"/>
    </row>
    <row r="16" spans="1:7" ht="99" customHeight="1">
      <c r="A16" s="356"/>
      <c r="B16" s="363"/>
      <c r="C16" s="366"/>
      <c r="D16" s="369"/>
      <c r="E16" s="189"/>
      <c r="F16" s="189" t="s">
        <v>615</v>
      </c>
      <c r="G16" s="31"/>
    </row>
    <row r="17" spans="1:7" ht="63" customHeight="1">
      <c r="A17" s="356"/>
      <c r="B17" s="364"/>
      <c r="C17" s="367"/>
      <c r="D17" s="370"/>
      <c r="E17" s="34"/>
      <c r="F17" s="34" t="s">
        <v>616</v>
      </c>
      <c r="G17" s="31"/>
    </row>
    <row r="18" spans="1:7" ht="117" customHeight="1">
      <c r="A18" s="356"/>
      <c r="B18" s="362">
        <v>2.02</v>
      </c>
      <c r="C18" s="365" t="s">
        <v>1088</v>
      </c>
      <c r="D18" s="368" t="s">
        <v>2264</v>
      </c>
      <c r="E18" s="188" t="s">
        <v>439</v>
      </c>
      <c r="F18" s="188" t="s">
        <v>525</v>
      </c>
      <c r="G18" s="31"/>
    </row>
    <row r="19" spans="1:7" ht="71.099999999999994" customHeight="1">
      <c r="A19" s="356"/>
      <c r="B19" s="363"/>
      <c r="C19" s="366"/>
      <c r="D19" s="369"/>
      <c r="E19" s="189" t="s">
        <v>529</v>
      </c>
      <c r="F19" s="189" t="s">
        <v>440</v>
      </c>
      <c r="G19" s="31"/>
    </row>
    <row r="20" spans="1:7" ht="90.75" customHeight="1">
      <c r="A20" s="356"/>
      <c r="B20" s="363"/>
      <c r="C20" s="366"/>
      <c r="D20" s="369"/>
      <c r="E20" s="189"/>
      <c r="F20" s="189" t="s">
        <v>619</v>
      </c>
      <c r="G20" s="31"/>
    </row>
    <row r="21" spans="1:7" ht="74.25" customHeight="1">
      <c r="A21" s="356"/>
      <c r="B21" s="364"/>
      <c r="C21" s="367"/>
      <c r="D21" s="370"/>
      <c r="E21" s="34"/>
      <c r="F21" s="34" t="s">
        <v>618</v>
      </c>
      <c r="G21" s="31"/>
    </row>
    <row r="22" spans="1:7" ht="90" customHeight="1">
      <c r="A22" s="356"/>
      <c r="B22" s="374">
        <v>2.0299999999999998</v>
      </c>
      <c r="C22" s="374" t="s">
        <v>822</v>
      </c>
      <c r="D22" s="377" t="s">
        <v>2265</v>
      </c>
      <c r="E22" s="365" t="s">
        <v>437</v>
      </c>
      <c r="F22" s="188" t="s">
        <v>460</v>
      </c>
      <c r="G22" s="31"/>
    </row>
    <row r="23" spans="1:7" ht="109.5" customHeight="1">
      <c r="A23" s="356"/>
      <c r="B23" s="375"/>
      <c r="C23" s="375"/>
      <c r="D23" s="378"/>
      <c r="E23" s="366"/>
      <c r="F23" s="189" t="s">
        <v>823</v>
      </c>
      <c r="G23" s="31"/>
    </row>
    <row r="24" spans="1:7" ht="74.25" customHeight="1">
      <c r="A24" s="356"/>
      <c r="B24" s="376"/>
      <c r="C24" s="376"/>
      <c r="D24" s="379"/>
      <c r="E24" s="367"/>
      <c r="F24" s="34" t="s">
        <v>436</v>
      </c>
      <c r="G24" s="31"/>
    </row>
    <row r="25" spans="1:7" ht="72" customHeight="1">
      <c r="A25" s="356"/>
      <c r="B25" s="2" t="s">
        <v>458</v>
      </c>
      <c r="C25" s="34" t="s">
        <v>459</v>
      </c>
      <c r="D25" s="36" t="s">
        <v>2266</v>
      </c>
      <c r="E25" s="34" t="s">
        <v>2261</v>
      </c>
      <c r="F25" s="34" t="s">
        <v>461</v>
      </c>
      <c r="G25" s="31"/>
    </row>
    <row r="26" spans="1:7" ht="98.1" customHeight="1">
      <c r="A26" s="356"/>
      <c r="B26" s="371">
        <v>3</v>
      </c>
      <c r="C26" s="362" t="s">
        <v>70</v>
      </c>
      <c r="D26" s="368" t="s">
        <v>2267</v>
      </c>
      <c r="E26" s="365" t="s">
        <v>0</v>
      </c>
      <c r="F26" s="188" t="s">
        <v>64</v>
      </c>
      <c r="G26" s="31"/>
    </row>
    <row r="27" spans="1:7" ht="90" customHeight="1">
      <c r="A27" s="356"/>
      <c r="B27" s="372"/>
      <c r="C27" s="363"/>
      <c r="D27" s="369"/>
      <c r="E27" s="366"/>
      <c r="F27" s="189" t="s">
        <v>59</v>
      </c>
      <c r="G27" s="31"/>
    </row>
    <row r="28" spans="1:7" ht="19.350000000000001" customHeight="1">
      <c r="A28" s="356"/>
      <c r="B28" s="372"/>
      <c r="C28" s="363"/>
      <c r="D28" s="369"/>
      <c r="E28" s="366"/>
      <c r="F28" s="189" t="s">
        <v>60</v>
      </c>
      <c r="G28" s="31"/>
    </row>
    <row r="29" spans="1:7" ht="74.650000000000006" customHeight="1">
      <c r="A29" s="356"/>
      <c r="B29" s="372"/>
      <c r="C29" s="363"/>
      <c r="D29" s="369"/>
      <c r="E29" s="366"/>
      <c r="F29" s="189" t="s">
        <v>61</v>
      </c>
      <c r="G29" s="31"/>
    </row>
    <row r="30" spans="1:7" ht="62.65" customHeight="1">
      <c r="A30" s="356"/>
      <c r="B30" s="372"/>
      <c r="C30" s="363"/>
      <c r="D30" s="369"/>
      <c r="E30" s="366"/>
      <c r="F30" s="189" t="s">
        <v>62</v>
      </c>
      <c r="G30" s="31"/>
    </row>
    <row r="31" spans="1:7" ht="81" customHeight="1">
      <c r="A31" s="356"/>
      <c r="B31" s="372"/>
      <c r="C31" s="363"/>
      <c r="D31" s="369"/>
      <c r="E31" s="366"/>
      <c r="F31" s="189" t="s">
        <v>63</v>
      </c>
      <c r="G31" s="31"/>
    </row>
    <row r="32" spans="1:7" ht="48.75" customHeight="1">
      <c r="A32" s="356"/>
      <c r="B32" s="372"/>
      <c r="C32" s="363"/>
      <c r="D32" s="369"/>
      <c r="E32" s="366"/>
      <c r="F32" s="189" t="s">
        <v>66</v>
      </c>
      <c r="G32" s="31"/>
    </row>
    <row r="33" spans="1:7" ht="98.65" customHeight="1">
      <c r="A33" s="356"/>
      <c r="B33" s="372"/>
      <c r="C33" s="363"/>
      <c r="D33" s="369"/>
      <c r="E33" s="366"/>
      <c r="F33" s="189" t="s">
        <v>65</v>
      </c>
      <c r="G33" s="31"/>
    </row>
    <row r="34" spans="1:7" ht="89.1" customHeight="1">
      <c r="A34" s="356"/>
      <c r="B34" s="372"/>
      <c r="C34" s="363"/>
      <c r="D34" s="369"/>
      <c r="E34" s="366"/>
      <c r="F34" s="189" t="s">
        <v>67</v>
      </c>
      <c r="G34" s="31"/>
    </row>
    <row r="35" spans="1:7" ht="29.1" customHeight="1">
      <c r="A35" s="356"/>
      <c r="B35" s="372"/>
      <c r="C35" s="363"/>
      <c r="D35" s="369"/>
      <c r="E35" s="366"/>
      <c r="F35" s="189" t="s">
        <v>68</v>
      </c>
      <c r="G35" s="31"/>
    </row>
    <row r="36" spans="1:7" ht="126.75">
      <c r="A36" s="356"/>
      <c r="B36" s="373"/>
      <c r="C36" s="364"/>
      <c r="D36" s="370"/>
      <c r="E36" s="367"/>
      <c r="F36" s="190" t="s">
        <v>69</v>
      </c>
      <c r="G36" s="31"/>
    </row>
    <row r="37" spans="1:7" ht="112.5">
      <c r="A37" s="356"/>
      <c r="B37" s="163">
        <v>3.01</v>
      </c>
      <c r="C37" s="164" t="s">
        <v>70</v>
      </c>
      <c r="D37" s="36" t="s">
        <v>2268</v>
      </c>
      <c r="E37" s="191" t="s">
        <v>1328</v>
      </c>
      <c r="F37" s="192" t="s">
        <v>1434</v>
      </c>
      <c r="G37" s="31"/>
    </row>
    <row r="38" spans="1:7" ht="101.25">
      <c r="A38" s="356"/>
      <c r="B38" s="163">
        <v>3.02</v>
      </c>
      <c r="C38" s="164" t="s">
        <v>1361</v>
      </c>
      <c r="D38" s="36" t="s">
        <v>2269</v>
      </c>
      <c r="E38" s="191" t="s">
        <v>1376</v>
      </c>
      <c r="F38" s="192" t="s">
        <v>1435</v>
      </c>
      <c r="G38" s="31"/>
    </row>
    <row r="39" spans="1:7" ht="101.25">
      <c r="A39" s="356"/>
      <c r="B39" s="173">
        <v>4</v>
      </c>
      <c r="C39" s="172" t="s">
        <v>1531</v>
      </c>
      <c r="D39" s="36" t="s">
        <v>2270</v>
      </c>
      <c r="E39" s="34" t="s">
        <v>2213</v>
      </c>
      <c r="F39" s="34" t="s">
        <v>1532</v>
      </c>
      <c r="G39" s="31"/>
    </row>
    <row r="40" spans="1:7" ht="56.25">
      <c r="A40" s="356"/>
      <c r="B40" s="163">
        <v>4.01</v>
      </c>
      <c r="C40" s="172" t="s">
        <v>1531</v>
      </c>
      <c r="D40" s="36" t="s">
        <v>2272</v>
      </c>
      <c r="E40" s="34" t="s">
        <v>2227</v>
      </c>
      <c r="F40" s="34" t="s">
        <v>2231</v>
      </c>
      <c r="G40" s="31"/>
    </row>
    <row r="41" spans="1:7" ht="56.25">
      <c r="A41" s="356"/>
      <c r="B41" s="163" t="s">
        <v>2259</v>
      </c>
      <c r="C41" s="172" t="s">
        <v>1531</v>
      </c>
      <c r="D41" s="36" t="s">
        <v>2271</v>
      </c>
      <c r="E41" s="34" t="s">
        <v>2262</v>
      </c>
      <c r="F41" s="34" t="s">
        <v>2260</v>
      </c>
      <c r="G41" s="31"/>
    </row>
    <row r="42" spans="1:7" ht="56.25">
      <c r="A42" s="356"/>
      <c r="B42" s="163" t="s">
        <v>2295</v>
      </c>
      <c r="C42" s="172" t="s">
        <v>1531</v>
      </c>
      <c r="D42" s="36" t="s">
        <v>2302</v>
      </c>
      <c r="E42" s="34" t="s">
        <v>2261</v>
      </c>
      <c r="F42" s="34" t="s">
        <v>2296</v>
      </c>
      <c r="G42" s="31"/>
    </row>
    <row r="43" spans="1:7" ht="123.75">
      <c r="A43" s="356"/>
      <c r="B43" s="184">
        <v>4.0999999999999996</v>
      </c>
      <c r="C43" s="172" t="s">
        <v>2301</v>
      </c>
      <c r="D43" s="185">
        <v>42867</v>
      </c>
      <c r="E43" s="193" t="s">
        <v>2304</v>
      </c>
      <c r="F43" s="34" t="s">
        <v>2303</v>
      </c>
      <c r="G43" s="31"/>
    </row>
    <row r="44" spans="1:7" ht="78.75">
      <c r="A44" s="356"/>
      <c r="B44" s="184">
        <v>4.2</v>
      </c>
      <c r="C44" s="172" t="s">
        <v>2301</v>
      </c>
      <c r="D44" s="185">
        <v>42704</v>
      </c>
      <c r="E44" s="193" t="s">
        <v>2503</v>
      </c>
      <c r="F44" s="34" t="s">
        <v>2478</v>
      </c>
      <c r="G44" s="31"/>
    </row>
    <row r="45" spans="1:7" ht="157.5">
      <c r="A45" s="356"/>
      <c r="B45" s="233">
        <v>5</v>
      </c>
      <c r="C45" s="172" t="s">
        <v>2301</v>
      </c>
      <c r="D45" s="185">
        <v>42867</v>
      </c>
      <c r="E45" s="193" t="s">
        <v>12784</v>
      </c>
      <c r="F45" s="34" t="s">
        <v>12506</v>
      </c>
      <c r="G45" s="31"/>
    </row>
    <row r="46" spans="1:7" ht="45">
      <c r="A46" s="356"/>
      <c r="B46" s="184">
        <v>5.01</v>
      </c>
      <c r="C46" s="172" t="s">
        <v>2301</v>
      </c>
      <c r="D46" s="185">
        <v>42907</v>
      </c>
      <c r="E46" s="193" t="s">
        <v>15650</v>
      </c>
      <c r="F46" s="34" t="s">
        <v>12506</v>
      </c>
      <c r="G46" s="31"/>
    </row>
    <row r="47" spans="1:7" ht="67.5">
      <c r="A47" s="356"/>
      <c r="B47" s="184">
        <v>5.0999999999999996</v>
      </c>
      <c r="C47" s="172" t="s">
        <v>2301</v>
      </c>
      <c r="D47" s="185">
        <v>43070</v>
      </c>
      <c r="E47" s="193" t="s">
        <v>12994</v>
      </c>
      <c r="F47" s="34" t="s">
        <v>12995</v>
      </c>
      <c r="G47" s="31"/>
    </row>
    <row r="48" spans="1:7" ht="56.25">
      <c r="A48" s="356"/>
      <c r="B48" s="184">
        <v>5.1100000000000003</v>
      </c>
      <c r="C48" s="172" t="s">
        <v>13232</v>
      </c>
      <c r="D48" s="185">
        <v>43217</v>
      </c>
      <c r="E48" s="193" t="s">
        <v>13358</v>
      </c>
      <c r="F48" s="34" t="s">
        <v>13266</v>
      </c>
      <c r="G48" s="31"/>
    </row>
    <row r="49" spans="1:7" ht="56.25">
      <c r="A49" s="356"/>
      <c r="B49" s="184">
        <v>5.12</v>
      </c>
      <c r="C49" s="172" t="s">
        <v>13232</v>
      </c>
      <c r="D49" s="185">
        <v>43581</v>
      </c>
      <c r="E49" s="193" t="s">
        <v>13358</v>
      </c>
      <c r="F49" s="34" t="s">
        <v>13920</v>
      </c>
      <c r="G49" s="31"/>
    </row>
    <row r="50" spans="1:7" ht="78.75">
      <c r="A50" s="356"/>
      <c r="B50" s="233">
        <v>6</v>
      </c>
      <c r="C50" s="172" t="s">
        <v>13232</v>
      </c>
      <c r="D50" s="185">
        <v>43964</v>
      </c>
      <c r="E50" s="193" t="s">
        <v>14138</v>
      </c>
      <c r="F50" s="34" t="s">
        <v>13925</v>
      </c>
      <c r="G50" s="31"/>
    </row>
    <row r="51" spans="1:7" ht="45">
      <c r="A51" s="356"/>
      <c r="B51" s="184">
        <v>6.01</v>
      </c>
      <c r="C51" s="172" t="s">
        <v>13232</v>
      </c>
      <c r="D51" s="185">
        <v>43970</v>
      </c>
      <c r="E51" s="193" t="s">
        <v>15651</v>
      </c>
      <c r="F51" s="193" t="s">
        <v>13925</v>
      </c>
      <c r="G51" s="31"/>
    </row>
    <row r="52" spans="1:7" ht="45">
      <c r="A52" s="356"/>
      <c r="B52" s="184">
        <v>6.1</v>
      </c>
      <c r="C52" s="172" t="s">
        <v>13232</v>
      </c>
      <c r="D52" s="185">
        <v>44314</v>
      </c>
      <c r="E52" s="193" t="s">
        <v>15631</v>
      </c>
      <c r="F52" s="193" t="s">
        <v>15144</v>
      </c>
      <c r="G52" s="31"/>
    </row>
    <row r="53" spans="1:7" ht="45">
      <c r="A53" s="356"/>
      <c r="B53" s="184">
        <v>6.2</v>
      </c>
      <c r="C53" s="172" t="s">
        <v>13232</v>
      </c>
      <c r="D53" s="185">
        <v>44678</v>
      </c>
      <c r="E53" s="193" t="s">
        <v>15631</v>
      </c>
      <c r="F53" s="193" t="s">
        <v>15624</v>
      </c>
      <c r="G53" s="31"/>
    </row>
    <row r="54" spans="1:7" ht="45">
      <c r="A54" s="356"/>
      <c r="B54" s="184">
        <v>6.21</v>
      </c>
      <c r="C54" s="172" t="s">
        <v>13232</v>
      </c>
      <c r="D54" s="185">
        <v>44687</v>
      </c>
      <c r="E54" s="193" t="s">
        <v>15652</v>
      </c>
      <c r="F54" s="193" t="s">
        <v>15624</v>
      </c>
      <c r="G54" s="31"/>
    </row>
    <row r="55" spans="1:7" ht="45">
      <c r="A55" s="356"/>
      <c r="B55" s="184">
        <v>6.22</v>
      </c>
      <c r="C55" s="172" t="s">
        <v>13232</v>
      </c>
      <c r="D55" s="348">
        <v>44692</v>
      </c>
      <c r="E55" s="193" t="s">
        <v>15651</v>
      </c>
      <c r="F55" s="193" t="s">
        <v>15624</v>
      </c>
      <c r="G55" s="31"/>
    </row>
    <row r="56" spans="1:7" ht="13.5" thickBot="1">
      <c r="A56" s="357"/>
      <c r="B56" s="358" t="str">
        <f ca="1">OFFSET(L!$C$1,MATCH("General"&amp;"Cpy",L!$A:$A,0)-1,SL,,)</f>
        <v>© 2022 Responsible Minerals Initiative. All rights reserved.</v>
      </c>
      <c r="C56" s="358"/>
      <c r="D56" s="358"/>
      <c r="E56" s="358"/>
      <c r="F56" s="358"/>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99"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99"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99"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50">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6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65">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99"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20">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30">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99"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80" zoomScaleNormal="80" zoomScalePageLayoutView="70" workbookViewId="0">
      <selection activeCell="D22" sqref="D22:E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17"/>
      <c r="B1" s="418"/>
      <c r="C1" s="418"/>
      <c r="D1" s="418"/>
      <c r="E1" s="418"/>
      <c r="F1" s="418"/>
      <c r="G1" s="418"/>
      <c r="H1" s="418"/>
      <c r="I1" s="418"/>
      <c r="J1" s="418"/>
      <c r="K1" s="419"/>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0" t="str">
        <f ca="1">OFFSET(L!$C$1,MATCH("Declaration"&amp;ADDRESS(ROW(),COLUMN(),4),L!$A:$A,0)-1,SL,,)</f>
        <v>Conflict Minerals Reporting Template (CMRT)</v>
      </c>
      <c r="E2" s="421"/>
      <c r="F2" s="421"/>
      <c r="G2" s="421"/>
      <c r="H2" s="421"/>
      <c r="I2" s="421"/>
      <c r="J2" s="422"/>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0"/>
      <c r="G3" s="430"/>
      <c r="H3" s="430"/>
      <c r="I3" s="175"/>
      <c r="J3" s="160" t="s">
        <v>15654</v>
      </c>
      <c r="K3" s="44"/>
      <c r="L3" s="133"/>
      <c r="M3" s="124"/>
      <c r="N3" s="124"/>
      <c r="O3" s="125"/>
      <c r="P3" s="138">
        <f>MATCH($D$3,LN,0)</f>
        <v>1</v>
      </c>
    </row>
    <row r="4" spans="1:34" ht="15.75">
      <c r="A4" s="42"/>
      <c r="B4" s="426" t="str">
        <f ca="1">OFFSET(L!$C$1,MATCH("Declaration"&amp;ADDRESS(ROW(),COLUMN(),4),L!$A:$A,0)-1,SL,,)</f>
        <v>The purpose of this document is to collect sourcing information on tin, tantalum, tungsten and gold used in products</v>
      </c>
      <c r="C4" s="426"/>
      <c r="D4" s="426"/>
      <c r="E4" s="426"/>
      <c r="F4" s="426"/>
      <c r="G4" s="426"/>
      <c r="H4" s="426"/>
      <c r="I4" s="431" t="str">
        <f ca="1">OFFSET(L!$C$1,MATCH("Declaration"&amp;ADDRESS(ROW(),COLUMN(),4),L!$A:$A,0)-1,SL,,)</f>
        <v>Link to Terms &amp; Conditions</v>
      </c>
      <c r="J4" s="431"/>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B</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6" t="str">
        <f ca="1">OFFSET(L!$C$1,MATCH("Declaration"&amp;ADDRESS(ROW(),COLUMN(),4),L!$A:$A,0)-1,SL,,)</f>
        <v>Mandatory fields are noted with an asterisk (*).  Consult the instructions tab for guidance on how to answer each question.</v>
      </c>
      <c r="C6" s="426"/>
      <c r="D6" s="426"/>
      <c r="E6" s="426"/>
      <c r="F6" s="426"/>
      <c r="G6" s="426"/>
      <c r="H6" s="426"/>
      <c r="I6" s="426"/>
      <c r="J6" s="426"/>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35" t="str">
        <f ca="1">OFFSET(L!$C$1,MATCH("Declaration"&amp;ADDRESS(ROW(),COLUMN(),4),L!$A:$A,0)-1,SL,,)</f>
        <v>Company Information</v>
      </c>
      <c r="C7" s="435"/>
      <c r="D7" s="435"/>
      <c r="E7" s="435"/>
      <c r="F7" s="435"/>
      <c r="G7" s="435"/>
      <c r="H7" s="435"/>
      <c r="I7" s="435"/>
      <c r="J7" s="435"/>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3" t="s">
        <v>15655</v>
      </c>
      <c r="E8" s="424"/>
      <c r="F8" s="424"/>
      <c r="G8" s="424"/>
      <c r="H8" s="424"/>
      <c r="I8" s="424"/>
      <c r="J8" s="425"/>
      <c r="K8" s="47"/>
      <c r="L8" s="135"/>
      <c r="M8" s="124"/>
      <c r="N8" s="124"/>
      <c r="O8" s="125"/>
      <c r="P8" s="12"/>
      <c r="Q8" s="12"/>
      <c r="R8" s="12"/>
      <c r="S8" s="12"/>
      <c r="T8" s="12"/>
      <c r="U8" s="12"/>
      <c r="V8" s="12"/>
      <c r="W8" s="12"/>
      <c r="X8" s="12"/>
      <c r="Y8" s="12"/>
      <c r="Z8" s="12"/>
      <c r="AA8" s="12"/>
      <c r="AB8" s="12"/>
      <c r="AC8" s="12"/>
      <c r="AD8" s="12"/>
      <c r="AE8" s="12"/>
      <c r="AF8" s="12"/>
      <c r="AG8" s="12"/>
      <c r="AH8" s="12"/>
    </row>
    <row r="9" spans="1:34" ht="16.5">
      <c r="A9" s="46"/>
      <c r="B9" s="83" t="str">
        <f ca="1">OFFSET(L!$C$1,MATCH("Declaration"&amp;ADDRESS(ROW(),COLUMN(),4),L!$A:$A,0)-1,SL,,)</f>
        <v>Declaration Scope or Class (*):</v>
      </c>
      <c r="C9" s="86"/>
      <c r="D9" s="432" t="s">
        <v>495</v>
      </c>
      <c r="E9" s="433"/>
      <c r="F9" s="433"/>
      <c r="G9" s="434"/>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36" t="str">
        <f ca="1">OFFSET(L!$C$1,MATCH("Declaration"&amp;ADDRESS(ROW(),COLUMN(),4)&amp;LEFT($D$9,1),L!$A:$A,0)-1,SL,,)</f>
        <v>Go to Product List tab to enter products this declaration applies to</v>
      </c>
      <c r="C10" s="144"/>
      <c r="D10" s="427"/>
      <c r="E10" s="428"/>
      <c r="F10" s="428"/>
      <c r="G10" s="428"/>
      <c r="H10" s="428"/>
      <c r="I10" s="428"/>
      <c r="J10" s="429"/>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6.5">
      <c r="A11" s="46"/>
      <c r="B11" s="437"/>
      <c r="C11" s="144"/>
      <c r="D11" s="405" t="str">
        <f ca="1">IF(D9=Q9,OFFSET(L!$C$1,MATCH("Declaration"&amp;ADDRESS(ROW(),COLUMN(),4),L!$A:$A,0)-1,SL,,),"")</f>
        <v>Click here to enter the products this declaration applies to</v>
      </c>
      <c r="E11" s="406"/>
      <c r="F11" s="406"/>
      <c r="G11" s="406"/>
      <c r="H11" s="406"/>
      <c r="I11" s="406"/>
      <c r="J11" s="40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386"/>
      <c r="E12" s="387"/>
      <c r="F12" s="387"/>
      <c r="G12" s="387"/>
      <c r="H12" s="387"/>
      <c r="I12" s="387"/>
      <c r="J12" s="388"/>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386"/>
      <c r="E13" s="387"/>
      <c r="F13" s="387"/>
      <c r="G13" s="387"/>
      <c r="H13" s="387"/>
      <c r="I13" s="387"/>
      <c r="J13" s="388"/>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386"/>
      <c r="E14" s="387"/>
      <c r="F14" s="387"/>
      <c r="G14" s="387"/>
      <c r="H14" s="387"/>
      <c r="I14" s="387"/>
      <c r="J14" s="388"/>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386" t="s">
        <v>15656</v>
      </c>
      <c r="E15" s="387"/>
      <c r="F15" s="387"/>
      <c r="G15" s="387"/>
      <c r="H15" s="387"/>
      <c r="I15" s="387"/>
      <c r="J15" s="388"/>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6.5">
      <c r="A16" s="46"/>
      <c r="B16" s="48" t="str">
        <f ca="1">OFFSET(L!$C$1,MATCH("Declaration"&amp;ADDRESS(ROW(),COLUMN(),4),L!$A:$A,0)-1,SL,,)</f>
        <v>Email – Contact (*):</v>
      </c>
      <c r="C16" s="87"/>
      <c r="D16" s="438" t="s">
        <v>15657</v>
      </c>
      <c r="E16" s="439"/>
      <c r="F16" s="439"/>
      <c r="G16" s="439"/>
      <c r="H16" s="439"/>
      <c r="I16" s="439"/>
      <c r="J16" s="440"/>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386" t="s">
        <v>15658</v>
      </c>
      <c r="E17" s="387"/>
      <c r="F17" s="387"/>
      <c r="G17" s="387"/>
      <c r="H17" s="387"/>
      <c r="I17" s="387"/>
      <c r="J17" s="388"/>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86" t="s">
        <v>15659</v>
      </c>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386" t="s">
        <v>15660</v>
      </c>
      <c r="E19" s="387"/>
      <c r="F19" s="387"/>
      <c r="G19" s="387"/>
      <c r="H19" s="387"/>
      <c r="I19" s="387"/>
      <c r="J19" s="388"/>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38" t="s">
        <v>15661</v>
      </c>
      <c r="E20" s="439"/>
      <c r="F20" s="439"/>
      <c r="G20" s="439"/>
      <c r="H20" s="439"/>
      <c r="I20" s="439"/>
      <c r="J20" s="440"/>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41"/>
      <c r="E21" s="442"/>
      <c r="F21" s="442"/>
      <c r="G21" s="442"/>
      <c r="H21" s="442"/>
      <c r="I21" s="442"/>
      <c r="J21" s="443"/>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44">
        <v>44701</v>
      </c>
      <c r="E22" s="445"/>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3"/>
      <c r="E23" s="413"/>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46" t="str">
        <f ca="1">OFFSET(L!$C$1,MATCH("Declaration"&amp;ADDRESS(ROW(),COLUMN(),4),L!$A:$A,0)-1,SL,,)</f>
        <v>Answer the following questions 1 - 8 based on the declaration scope indicated above</v>
      </c>
      <c r="C24" s="446"/>
      <c r="D24" s="446"/>
      <c r="E24" s="446"/>
      <c r="F24" s="446"/>
      <c r="G24" s="446"/>
      <c r="H24" s="446"/>
      <c r="I24" s="446"/>
      <c r="J24" s="446"/>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6" t="str">
        <f ca="1">OFFSET(L!$C$1,MATCH("Declaration"&amp;ADDRESS(ROW(),COLUMN(),4),L!$A:$A,0)-1,SL,,)</f>
        <v>Answer</v>
      </c>
      <c r="E25" s="396"/>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9" t="s">
        <v>489</v>
      </c>
      <c r="E26" s="390"/>
      <c r="F26" s="15"/>
      <c r="G26" s="391"/>
      <c r="H26" s="392"/>
      <c r="I26" s="392"/>
      <c r="J26" s="393"/>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9" t="s">
        <v>488</v>
      </c>
      <c r="E27" s="390"/>
      <c r="F27" s="15"/>
      <c r="G27" s="391"/>
      <c r="H27" s="392"/>
      <c r="I27" s="392"/>
      <c r="J27" s="393"/>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9" t="s">
        <v>488</v>
      </c>
      <c r="E28" s="390"/>
      <c r="F28" s="15"/>
      <c r="G28" s="391"/>
      <c r="H28" s="392"/>
      <c r="I28" s="392"/>
      <c r="J28" s="393"/>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9" t="s">
        <v>489</v>
      </c>
      <c r="E29" s="390"/>
      <c r="F29" s="15"/>
      <c r="G29" s="391"/>
      <c r="H29" s="392"/>
      <c r="I29" s="392"/>
      <c r="J29" s="393"/>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8" t="str">
        <f ca="1">D25</f>
        <v>Answer</v>
      </c>
      <c r="E31" s="398"/>
      <c r="F31" s="21"/>
      <c r="G31" s="52" t="str">
        <f ca="1">G25</f>
        <v>Comments</v>
      </c>
      <c r="H31" s="52"/>
      <c r="I31" s="52"/>
      <c r="J31" s="93"/>
      <c r="K31" s="44"/>
      <c r="L31" s="130" t="s">
        <v>1243</v>
      </c>
      <c r="M31" s="124"/>
      <c r="N31" s="124"/>
      <c r="O31" s="125"/>
      <c r="P31" s="53">
        <f>COUNTIF(D$26:D$29,"No")</f>
        <v>2</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408"/>
      <c r="E32" s="409"/>
      <c r="F32" s="55"/>
      <c r="G32" s="391"/>
      <c r="H32" s="392"/>
      <c r="I32" s="392"/>
      <c r="J32" s="393"/>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9" t="s">
        <v>488</v>
      </c>
      <c r="E33" s="390"/>
      <c r="F33" s="55"/>
      <c r="G33" s="391"/>
      <c r="H33" s="392"/>
      <c r="I33" s="392"/>
      <c r="J33" s="393"/>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9" t="s">
        <v>488</v>
      </c>
      <c r="E34" s="390"/>
      <c r="F34" s="55"/>
      <c r="G34" s="391"/>
      <c r="H34" s="392"/>
      <c r="I34" s="392"/>
      <c r="J34" s="393"/>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9"/>
      <c r="E35" s="390"/>
      <c r="F35" s="55"/>
      <c r="G35" s="391"/>
      <c r="H35" s="392"/>
      <c r="I35" s="392"/>
      <c r="J35" s="393"/>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8" t="str">
        <f ca="1">D25</f>
        <v>Answer</v>
      </c>
      <c r="E37" s="398"/>
      <c r="F37" s="21"/>
      <c r="G37" s="52" t="str">
        <f ca="1">G25</f>
        <v>Comments</v>
      </c>
      <c r="H37" s="412"/>
      <c r="I37" s="412"/>
      <c r="J37" s="412"/>
      <c r="K37" s="44"/>
      <c r="L37" s="130" t="s">
        <v>1243</v>
      </c>
      <c r="M37" s="124"/>
      <c r="N37" s="124"/>
      <c r="O37" s="125"/>
      <c r="P37" s="53">
        <f>COUNTIF(D$26:D$29,"No")+COUNTIF(D$32:D$35,"No")</f>
        <v>2</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9"/>
      <c r="E38" s="390"/>
      <c r="F38" s="55"/>
      <c r="G38" s="391"/>
      <c r="H38" s="392"/>
      <c r="I38" s="392"/>
      <c r="J38" s="393"/>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9" t="s">
        <v>488</v>
      </c>
      <c r="E39" s="390"/>
      <c r="F39" s="55"/>
      <c r="G39" s="391" t="s">
        <v>15677</v>
      </c>
      <c r="H39" s="392"/>
      <c r="I39" s="392"/>
      <c r="J39" s="393"/>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9" t="s">
        <v>489</v>
      </c>
      <c r="E40" s="390"/>
      <c r="F40" s="55"/>
      <c r="G40" s="391"/>
      <c r="H40" s="392"/>
      <c r="I40" s="392"/>
      <c r="J40" s="393"/>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9"/>
      <c r="E41" s="390"/>
      <c r="F41" s="55"/>
      <c r="G41" s="391"/>
      <c r="H41" s="392"/>
      <c r="I41" s="392"/>
      <c r="J41" s="393"/>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8" t="str">
        <f ca="1">D25</f>
        <v>Answer</v>
      </c>
      <c r="E43" s="398"/>
      <c r="F43" s="21"/>
      <c r="G43" s="52" t="str">
        <f ca="1">G25</f>
        <v>Comments</v>
      </c>
      <c r="H43" s="52"/>
      <c r="I43" s="52"/>
      <c r="J43" s="93"/>
      <c r="K43" s="44"/>
      <c r="L43" s="130"/>
      <c r="M43" s="124"/>
      <c r="N43" s="124"/>
      <c r="O43" s="125"/>
      <c r="P43" s="53">
        <f>COUNTIF(D$26:D$29,"No")+COUNTIF(D$32:D$35,"No")</f>
        <v>2</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9"/>
      <c r="E44" s="390"/>
      <c r="F44" s="55"/>
      <c r="G44" s="391"/>
      <c r="H44" s="392"/>
      <c r="I44" s="392"/>
      <c r="J44" s="393"/>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t="s">
        <v>489</v>
      </c>
      <c r="E45" s="390"/>
      <c r="F45" s="55"/>
      <c r="G45" s="391" t="s">
        <v>15677</v>
      </c>
      <c r="H45" s="392"/>
      <c r="I45" s="392"/>
      <c r="J45" s="393"/>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9" t="s">
        <v>489</v>
      </c>
      <c r="E46" s="390"/>
      <c r="F46" s="55"/>
      <c r="G46" s="391"/>
      <c r="H46" s="392"/>
      <c r="I46" s="392"/>
      <c r="J46" s="393"/>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9"/>
      <c r="E47" s="390"/>
      <c r="F47" s="55"/>
      <c r="G47" s="391"/>
      <c r="H47" s="392"/>
      <c r="I47" s="392"/>
      <c r="J47" s="393"/>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9"/>
      <c r="E50" s="390"/>
      <c r="F50" s="55"/>
      <c r="G50" s="391"/>
      <c r="H50" s="392"/>
      <c r="I50" s="392"/>
      <c r="J50" s="393"/>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9" t="s">
        <v>489</v>
      </c>
      <c r="E51" s="390"/>
      <c r="F51" s="55"/>
      <c r="G51" s="391"/>
      <c r="H51" s="392"/>
      <c r="I51" s="392"/>
      <c r="J51" s="393"/>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9" t="s">
        <v>489</v>
      </c>
      <c r="E52" s="390"/>
      <c r="F52" s="55"/>
      <c r="G52" s="391"/>
      <c r="H52" s="392"/>
      <c r="I52" s="392"/>
      <c r="J52" s="393"/>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9"/>
      <c r="E53" s="390"/>
      <c r="F53" s="55"/>
      <c r="G53" s="391"/>
      <c r="H53" s="392"/>
      <c r="I53" s="392"/>
      <c r="J53" s="393"/>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8" t="str">
        <f ca="1">D25</f>
        <v>Answer</v>
      </c>
      <c r="E55" s="398"/>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10"/>
      <c r="E56" s="411"/>
      <c r="F56" s="55"/>
      <c r="G56" s="391"/>
      <c r="H56" s="392"/>
      <c r="I56" s="392"/>
      <c r="J56" s="393"/>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10">
        <v>1</v>
      </c>
      <c r="E57" s="411"/>
      <c r="F57" s="55"/>
      <c r="G57" s="391"/>
      <c r="H57" s="392"/>
      <c r="I57" s="392"/>
      <c r="J57" s="393"/>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10">
        <v>1</v>
      </c>
      <c r="E58" s="411"/>
      <c r="F58" s="55"/>
      <c r="G58" s="391"/>
      <c r="H58" s="392"/>
      <c r="I58" s="392"/>
      <c r="J58" s="393"/>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10"/>
      <c r="E59" s="411"/>
      <c r="F59" s="55"/>
      <c r="G59" s="391"/>
      <c r="H59" s="392"/>
      <c r="I59" s="392"/>
      <c r="J59" s="393"/>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8" t="str">
        <f ca="1">D25</f>
        <v>Answer</v>
      </c>
      <c r="E61" s="398"/>
      <c r="F61" s="21"/>
      <c r="G61" s="52" t="str">
        <f ca="1">G25</f>
        <v>Comments</v>
      </c>
      <c r="H61" s="395"/>
      <c r="I61" s="395"/>
      <c r="J61" s="39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408"/>
      <c r="E62" s="409"/>
      <c r="F62" s="55"/>
      <c r="G62" s="391"/>
      <c r="H62" s="392"/>
      <c r="I62" s="392"/>
      <c r="J62" s="393"/>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9" t="s">
        <v>488</v>
      </c>
      <c r="E63" s="390"/>
      <c r="F63" s="55"/>
      <c r="G63" s="391"/>
      <c r="H63" s="392"/>
      <c r="I63" s="392"/>
      <c r="J63" s="393"/>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9" t="s">
        <v>488</v>
      </c>
      <c r="E64" s="390"/>
      <c r="F64" s="55"/>
      <c r="G64" s="391"/>
      <c r="H64" s="392"/>
      <c r="I64" s="392"/>
      <c r="J64" s="393"/>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9"/>
      <c r="E65" s="390"/>
      <c r="F65" s="55"/>
      <c r="G65" s="391"/>
      <c r="H65" s="392"/>
      <c r="I65" s="392"/>
      <c r="J65" s="393"/>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8" t="str">
        <f ca="1">D25</f>
        <v>Answer</v>
      </c>
      <c r="E67" s="398"/>
      <c r="F67" s="21"/>
      <c r="G67" s="52" t="str">
        <f ca="1">G25</f>
        <v>Comments</v>
      </c>
      <c r="H67" s="395" t="str">
        <f>IF(Q75="(*)","Click here to enter smelter names","")</f>
        <v/>
      </c>
      <c r="I67" s="395"/>
      <c r="J67" s="39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9"/>
      <c r="E68" s="390"/>
      <c r="F68" s="56"/>
      <c r="G68" s="391"/>
      <c r="H68" s="392"/>
      <c r="I68" s="392"/>
      <c r="J68" s="393"/>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9" t="s">
        <v>488</v>
      </c>
      <c r="E69" s="390"/>
      <c r="F69" s="56"/>
      <c r="G69" s="391"/>
      <c r="H69" s="392"/>
      <c r="I69" s="392"/>
      <c r="J69" s="393"/>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9" t="s">
        <v>488</v>
      </c>
      <c r="E70" s="390"/>
      <c r="F70" s="56"/>
      <c r="G70" s="391"/>
      <c r="H70" s="392"/>
      <c r="I70" s="392"/>
      <c r="J70" s="393"/>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9"/>
      <c r="E71" s="390"/>
      <c r="F71" s="58"/>
      <c r="G71" s="391"/>
      <c r="H71" s="392"/>
      <c r="I71" s="392"/>
      <c r="J71" s="393"/>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4" t="str">
        <f ca="1">OFFSET(L!$C$1,MATCH("Declaration"&amp;ADDRESS(ROW(),COLUMN(),4),L!$A:$A,0)-1,SL,,)</f>
        <v>Answer the Following Questions at a Company Level</v>
      </c>
      <c r="C73" s="394"/>
      <c r="D73" s="394"/>
      <c r="E73" s="394"/>
      <c r="F73" s="394"/>
      <c r="G73" s="394"/>
      <c r="H73" s="394"/>
      <c r="I73" s="394"/>
      <c r="J73" s="39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6" t="str">
        <f ca="1">D25</f>
        <v>Answer</v>
      </c>
      <c r="E74" s="396"/>
      <c r="F74" s="61"/>
      <c r="G74" s="396" t="str">
        <f ca="1">G25</f>
        <v>Comments</v>
      </c>
      <c r="H74" s="396" t="e">
        <f>HLOOKUP(SL,LT,$O74,0)</f>
        <v>#NAME?</v>
      </c>
      <c r="I74" s="39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488</v>
      </c>
      <c r="E75" s="390"/>
      <c r="F75" s="65"/>
      <c r="G75" s="391" t="s">
        <v>15663</v>
      </c>
      <c r="H75" s="392"/>
      <c r="I75" s="392"/>
      <c r="J75" s="393"/>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397"/>
      <c r="H76" s="397"/>
      <c r="I76" s="397"/>
      <c r="J76" s="39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488</v>
      </c>
      <c r="E77" s="390"/>
      <c r="F77" s="65"/>
      <c r="G77" s="414" t="s">
        <v>15662</v>
      </c>
      <c r="H77" s="415"/>
      <c r="I77" s="415"/>
      <c r="J77" s="416"/>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488</v>
      </c>
      <c r="E79" s="390"/>
      <c r="F79" s="65"/>
      <c r="G79" s="391" t="s">
        <v>15662</v>
      </c>
      <c r="H79" s="392"/>
      <c r="I79" s="392"/>
      <c r="J79" s="393"/>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488</v>
      </c>
      <c r="E81" s="390"/>
      <c r="F81" s="65"/>
      <c r="G81" s="391" t="s">
        <v>15664</v>
      </c>
      <c r="H81" s="392"/>
      <c r="I81" s="392"/>
      <c r="J81" s="393"/>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15082</v>
      </c>
      <c r="E83" s="390"/>
      <c r="F83" s="65"/>
      <c r="G83" s="391"/>
      <c r="H83" s="392"/>
      <c r="I83" s="392"/>
      <c r="J83" s="393"/>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2" t="s">
        <v>488</v>
      </c>
      <c r="E85" s="403"/>
      <c r="F85" s="65"/>
      <c r="G85" s="391"/>
      <c r="H85" s="392"/>
      <c r="I85" s="392"/>
      <c r="J85" s="393"/>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397"/>
      <c r="H86" s="397"/>
      <c r="I86" s="397"/>
      <c r="J86" s="39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488</v>
      </c>
      <c r="E87" s="390"/>
      <c r="F87" s="65"/>
      <c r="G87" s="391"/>
      <c r="H87" s="392"/>
      <c r="I87" s="392"/>
      <c r="J87" s="393"/>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4"/>
      <c r="H88" s="404"/>
      <c r="I88" s="404"/>
      <c r="J88" s="40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t="s">
        <v>489</v>
      </c>
      <c r="E89" s="390"/>
      <c r="F89" s="65"/>
      <c r="G89" s="391"/>
      <c r="H89" s="392"/>
      <c r="I89" s="392"/>
      <c r="J89" s="393"/>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1" t="str">
        <f>IF(OR($D$8="",$I$3=""),"","Click here to check required fields completion")</f>
        <v/>
      </c>
      <c r="C90" s="401"/>
      <c r="D90" s="401"/>
      <c r="E90" s="401"/>
      <c r="F90" s="401"/>
      <c r="G90" s="401"/>
      <c r="H90" s="401"/>
      <c r="I90" s="401"/>
      <c r="J90" s="40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399" t="str">
        <f ca="1">OFFSET(L!$C$1,MATCH("General"&amp;"Cpy",L!$A:$A,0)-1,SL,,)</f>
        <v>© 2022 Responsible Minerals Initiative. All rights reserved.</v>
      </c>
      <c r="B91" s="400"/>
      <c r="C91" s="400"/>
      <c r="D91" s="400"/>
      <c r="E91" s="400"/>
      <c r="F91" s="400"/>
      <c r="G91" s="400"/>
      <c r="H91" s="400"/>
      <c r="I91" s="400"/>
      <c r="J91" s="40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99" type="noConversion"/>
  <conditionalFormatting sqref="D75:E75 D77:E77 D79:E79 D81:E81 D85:E85 D87:E87 D89:E89 D83">
    <cfRule type="expression" dxfId="86" priority="70" stopIfTrue="1">
      <formula>AND(OR($D$26="No",AND($D$26="Yes",$D$32="No")),OR($D$27="No",AND($D$27="Yes",$D$33="No")),OR($D$28="No",AND($D$28="Yes",$D$34="No")),OR($D$29="No",AND($D$29="Yes",$D$35="No")))</formula>
    </cfRule>
    <cfRule type="expression" dxfId="85" priority="71" stopIfTrue="1">
      <formula>IF(D75="",TRUE)</formula>
    </cfRule>
  </conditionalFormatting>
  <conditionalFormatting sqref="D26:E26">
    <cfRule type="expression" dxfId="84" priority="122" stopIfTrue="1">
      <formula>IF($D$26="",TRUE)</formula>
    </cfRule>
  </conditionalFormatting>
  <conditionalFormatting sqref="D27:E27">
    <cfRule type="expression" dxfId="83" priority="129" stopIfTrue="1">
      <formula>IF($D$27="",TRUE)</formula>
    </cfRule>
  </conditionalFormatting>
  <conditionalFormatting sqref="D28:E28">
    <cfRule type="expression" dxfId="82" priority="130" stopIfTrue="1">
      <formula>IF($D$28="",TRUE)</formula>
    </cfRule>
  </conditionalFormatting>
  <conditionalFormatting sqref="D29:E29">
    <cfRule type="expression" dxfId="81" priority="131" stopIfTrue="1">
      <formula>IF($D$29="",TRUE)</formula>
    </cfRule>
  </conditionalFormatting>
  <conditionalFormatting sqref="D8:J8">
    <cfRule type="expression" dxfId="80" priority="136" stopIfTrue="1">
      <formula>IF($D$8="",TRUE)</formula>
    </cfRule>
  </conditionalFormatting>
  <conditionalFormatting sqref="D9:G9">
    <cfRule type="expression" dxfId="79" priority="137" stopIfTrue="1">
      <formula>IF($D$9="",TRUE)</formula>
    </cfRule>
  </conditionalFormatting>
  <conditionalFormatting sqref="D22:E22">
    <cfRule type="expression" dxfId="78" priority="144" stopIfTrue="1">
      <formula>IF($D$22="",TRUE)</formula>
    </cfRule>
  </conditionalFormatting>
  <conditionalFormatting sqref="D10:J10">
    <cfRule type="expression" dxfId="77" priority="41" stopIfTrue="1">
      <formula>IF($D$9=$Q$9,TRUE)</formula>
    </cfRule>
    <cfRule type="expression" dxfId="76" priority="151" stopIfTrue="1">
      <formula>IF(AND($D$10="",$D$9=$R$9),TRUE)</formula>
    </cfRule>
  </conditionalFormatting>
  <conditionalFormatting sqref="D34:E34 D40:E40 D52:E52 D58:E58 D64:E64 D70:E70">
    <cfRule type="expression" dxfId="75" priority="34" stopIfTrue="1">
      <formula>$P$28=""</formula>
    </cfRule>
  </conditionalFormatting>
  <conditionalFormatting sqref="D35:E35 D41:E41 D53:E53 D59:E59 D65:E65 D71:E71">
    <cfRule type="expression" dxfId="74" priority="149" stopIfTrue="1">
      <formula>$P$29=""</formula>
    </cfRule>
  </conditionalFormatting>
  <conditionalFormatting sqref="D32:E32">
    <cfRule type="expression" dxfId="73" priority="127" stopIfTrue="1">
      <formula>$P$26=""</formula>
    </cfRule>
  </conditionalFormatting>
  <conditionalFormatting sqref="D32:E32">
    <cfRule type="expression" dxfId="72" priority="40" stopIfTrue="1">
      <formula>IF(AND(OR($D$26="Yes",$D$26=""),$D$32=""),1,0)</formula>
    </cfRule>
  </conditionalFormatting>
  <conditionalFormatting sqref="D38 D50 D56 D62 D68">
    <cfRule type="expression" dxfId="71" priority="36" stopIfTrue="1">
      <formula>$P$32=""</formula>
    </cfRule>
  </conditionalFormatting>
  <conditionalFormatting sqref="D39:E39 D51 D57 D63 D69">
    <cfRule type="expression" dxfId="70" priority="35" stopIfTrue="1">
      <formula>$P$33=""</formula>
    </cfRule>
  </conditionalFormatting>
  <conditionalFormatting sqref="D40 D52 D58 D64 D70">
    <cfRule type="expression" dxfId="69" priority="25" stopIfTrue="1">
      <formula>$P$34=""</formula>
    </cfRule>
    <cfRule type="expression" dxfId="68" priority="147" stopIfTrue="1">
      <formula>IF(AND(OR($D$28="Yes",$D$28=""),D40=""),1,0)</formula>
    </cfRule>
  </conditionalFormatting>
  <conditionalFormatting sqref="D41 D53 D59 D65 D71">
    <cfRule type="expression" dxfId="67" priority="33" stopIfTrue="1">
      <formula>$P$35=""</formula>
    </cfRule>
  </conditionalFormatting>
  <conditionalFormatting sqref="D38:E38 D50:E50 D56:E56 D62:E62 D68:E68">
    <cfRule type="expression" dxfId="66" priority="38" stopIfTrue="1">
      <formula>$P$26=""</formula>
    </cfRule>
    <cfRule type="expression" dxfId="65" priority="39" stopIfTrue="1">
      <formula>IF(AND(OR($D$26="Yes",$D$26=""),D38=""),1,0)</formula>
    </cfRule>
  </conditionalFormatting>
  <conditionalFormatting sqref="G85:J85">
    <cfRule type="expression" dxfId="64" priority="32" stopIfTrue="1">
      <formula>IF(AND($D$85="Yes, using other format (describe)",$G$85=""),TRUE)</formula>
    </cfRule>
  </conditionalFormatting>
  <conditionalFormatting sqref="D39:E39 D51:E51 D57:E57 D63:E63 D69:E69">
    <cfRule type="expression" dxfId="63" priority="145" stopIfTrue="1">
      <formula>$P$39=""</formula>
    </cfRule>
    <cfRule type="expression" dxfId="62" priority="146" stopIfTrue="1">
      <formula>IF(AND(OR($D$27="Yes",$D$27=""),D39=""),1,0)</formula>
    </cfRule>
  </conditionalFormatting>
  <conditionalFormatting sqref="D33:E33">
    <cfRule type="expression" dxfId="61" priority="27" stopIfTrue="1">
      <formula>IF(AND(OR($D$27="Yes",$D$27=""),$D$33=""),1,0)</formula>
    </cfRule>
    <cfRule type="expression" dxfId="60" priority="28" stopIfTrue="1">
      <formula>$P$27=""</formula>
    </cfRule>
  </conditionalFormatting>
  <conditionalFormatting sqref="D34:E34">
    <cfRule type="expression" dxfId="59" priority="148" stopIfTrue="1">
      <formula>IF(AND(OR($D$28="Yes",$D$28=""),$D$34=""),1,0)</formula>
    </cfRule>
  </conditionalFormatting>
  <conditionalFormatting sqref="D41:E41 D53:E53 D59:E59 D65:E65 D71:E71">
    <cfRule type="expression" dxfId="58" priority="150" stopIfTrue="1">
      <formula>IF(AND(OR($D$29="Yes",$D$29=""),D41=""),1,0)</formula>
    </cfRule>
  </conditionalFormatting>
  <conditionalFormatting sqref="D35:E35">
    <cfRule type="expression" dxfId="57" priority="24" stopIfTrue="1">
      <formula>IF(AND(OR($D$29="Yes",$D$29=""),$D$35=""),1,0)</formula>
    </cfRule>
  </conditionalFormatting>
  <conditionalFormatting sqref="D46:E46">
    <cfRule type="expression" dxfId="56" priority="10" stopIfTrue="1">
      <formula>$P$28=""</formula>
    </cfRule>
  </conditionalFormatting>
  <conditionalFormatting sqref="D47:E47">
    <cfRule type="expression" dxfId="55" priority="18" stopIfTrue="1">
      <formula>$P$29=""</formula>
    </cfRule>
  </conditionalFormatting>
  <conditionalFormatting sqref="D44">
    <cfRule type="expression" dxfId="54" priority="12" stopIfTrue="1">
      <formula>$P$32=""</formula>
    </cfRule>
  </conditionalFormatting>
  <conditionalFormatting sqref="D45">
    <cfRule type="expression" dxfId="53" priority="11" stopIfTrue="1">
      <formula>$P$33=""</formula>
    </cfRule>
  </conditionalFormatting>
  <conditionalFormatting sqref="D46">
    <cfRule type="expression" dxfId="52" priority="8" stopIfTrue="1">
      <formula>$P$34=""</formula>
    </cfRule>
    <cfRule type="expression" dxfId="51" priority="17" stopIfTrue="1">
      <formula>IF(AND(OR($D$28="Yes",$D$28=""),D46=""),1,0)</formula>
    </cfRule>
  </conditionalFormatting>
  <conditionalFormatting sqref="D47">
    <cfRule type="expression" dxfId="50" priority="9" stopIfTrue="1">
      <formula>$P$35=""</formula>
    </cfRule>
  </conditionalFormatting>
  <conditionalFormatting sqref="D44:E44">
    <cfRule type="expression" dxfId="49" priority="13" stopIfTrue="1">
      <formula>$P$26=""</formula>
    </cfRule>
    <cfRule type="expression" dxfId="48" priority="14" stopIfTrue="1">
      <formula>IF(AND(OR($D$26="Yes",$D$26=""),D44=""),1,0)</formula>
    </cfRule>
  </conditionalFormatting>
  <conditionalFormatting sqref="D45:E45">
    <cfRule type="expression" dxfId="47" priority="15" stopIfTrue="1">
      <formula>$P$39=""</formula>
    </cfRule>
    <cfRule type="expression" dxfId="46" priority="16" stopIfTrue="1">
      <formula>IF(AND(OR($D$27="Yes",$D$27=""),D45=""),1,0)</formula>
    </cfRule>
  </conditionalFormatting>
  <conditionalFormatting sqref="D47:E47">
    <cfRule type="expression" dxfId="45" priority="19" stopIfTrue="1">
      <formula>IF(AND(OR($D$29="Yes",$D$29=""),D47=""),1,0)</formula>
    </cfRule>
  </conditionalFormatting>
  <conditionalFormatting sqref="D16:J16">
    <cfRule type="expression" dxfId="44" priority="6" stopIfTrue="1">
      <formula>IF($D$16="",TRUE)</formula>
    </cfRule>
  </conditionalFormatting>
  <conditionalFormatting sqref="D15:J15">
    <cfRule type="expression" dxfId="43" priority="5" stopIfTrue="1">
      <formula>IF($D$15="",TRUE)</formula>
    </cfRule>
  </conditionalFormatting>
  <conditionalFormatting sqref="D17:J17">
    <cfRule type="expression" dxfId="42" priority="4" stopIfTrue="1">
      <formula>IF($D$17="",TRUE)</formula>
    </cfRule>
  </conditionalFormatting>
  <conditionalFormatting sqref="D18:J18">
    <cfRule type="expression" dxfId="41" priority="3" stopIfTrue="1">
      <formula>IF($D$18="",TRUE)</formula>
    </cfRule>
  </conditionalFormatting>
  <conditionalFormatting sqref="D20:J20">
    <cfRule type="expression" dxfId="40" priority="2" stopIfTrue="1">
      <formula>IF($D$20="",TRUE)</formula>
    </cfRule>
  </conditionalFormatting>
  <conditionalFormatting sqref="G77:J77">
    <cfRule type="expression" dxfId="39" priority="1" stopIfTrue="1">
      <formula>IF(AND($D$77="Yes",$G$77=""),TRUE)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Normal="100" zoomScalePageLayoutView="55" workbookViewId="0">
      <selection activeCell="A17" sqref="A17"/>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47" t="str">
        <f ca="1">OFFSET(L!$C$1,MATCH("Smelter List"&amp;ADDRESS(ROW(),COLUMN(),4),L!$A:$A,0)-1,SL,,)</f>
        <v>Link to "RMAP Conformant Smelter List"</v>
      </c>
      <c r="K2" s="448"/>
      <c r="L2" s="448"/>
      <c r="M2" s="448"/>
      <c r="N2" s="448"/>
      <c r="O2" s="448"/>
      <c r="P2" s="224"/>
      <c r="Q2" s="225"/>
      <c r="R2" s="226"/>
      <c r="S2" s="226"/>
      <c r="T2" s="226"/>
      <c r="U2" s="254"/>
      <c r="V2" s="254"/>
      <c r="W2" s="255"/>
      <c r="X2" s="254"/>
      <c r="Y2" s="254"/>
      <c r="Z2" s="254"/>
      <c r="AH2" s="167" t="s">
        <v>488</v>
      </c>
    </row>
    <row r="3" spans="1:34" s="256" customFormat="1" ht="173.45" customHeight="1">
      <c r="A3" s="195"/>
      <c r="B3" s="44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9"/>
      <c r="D3" s="449"/>
      <c r="E3" s="449"/>
      <c r="F3" s="257"/>
      <c r="G3" s="450" t="str">
        <f ca="1">OFFSET(L!$C$1,MATCH("General"&amp;"Cpy",L!$A:$A,0)-1,SL,,)</f>
        <v>© 2022 Responsible Minerals Initiative. All rights reserved.</v>
      </c>
      <c r="H3" s="450"/>
      <c r="I3" s="451"/>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t="s">
        <v>15675</v>
      </c>
      <c r="B5" s="208" t="str">
        <f ca="1">IF(LEN(A5)=0,"",INDEX('Smelter Look-up'!$A:$A,MATCH($A5,'Smelter Look-up'!$E:$E,0)))</f>
        <v>Tin</v>
      </c>
      <c r="C5" s="212" t="str">
        <f ca="1">IF(LEN(A5)=0,"",INDEX('Smelter Look-up'!$C:$C,MATCH($A5,'Smelter Look-up'!$E:$E,0)))</f>
        <v>Malaysia Smelting Corporation (MSC)</v>
      </c>
      <c r="D5" s="270"/>
      <c r="E5" s="208" t="str">
        <f ca="1">IF(ISERROR($V5),"",OFFSET('Smelter Look-up'!$D$4,$V5-4,0)&amp;"")</f>
        <v>MALAYSIA</v>
      </c>
      <c r="F5" s="208" t="str">
        <f ca="1">IF(ISERROR($V5),"",OFFSET('Smelter Look-up'!$E$4,$V5-4,0))</f>
        <v>CID001105</v>
      </c>
      <c r="G5" s="208" t="str">
        <f ca="1">IF(C5=$X$4,IF(ISERROR($V5),"Enter smelter details","RMI"),IF(ISERROR($V5),"",OFFSET('Smelter Look-up'!$F$4,$V5-4,0)))</f>
        <v>RMI</v>
      </c>
      <c r="H5" s="209" t="s">
        <v>15678</v>
      </c>
      <c r="I5" s="210" t="str">
        <f ca="1">IF(ISERROR($V5),"",OFFSET('Smelter Look-up'!$H$4,$V5-4,0))</f>
        <v>Butterworth</v>
      </c>
      <c r="J5" s="210" t="str">
        <f ca="1">IF(ISERROR($V5),"",OFFSET('Smelter Look-up'!$I$4,$V5-4,0))</f>
        <v>Pulau Pinang</v>
      </c>
      <c r="K5" s="260" t="s">
        <v>15665</v>
      </c>
      <c r="L5" s="260" t="s">
        <v>15666</v>
      </c>
      <c r="M5" s="260" t="s">
        <v>12694</v>
      </c>
      <c r="N5" s="260" t="s">
        <v>15676</v>
      </c>
      <c r="O5" s="260" t="s">
        <v>15667</v>
      </c>
      <c r="P5" s="211" t="s">
        <v>489</v>
      </c>
      <c r="Q5" s="261" t="s">
        <v>15668</v>
      </c>
      <c r="R5" s="208" t="str">
        <f ca="1">IF(ISERROR($V5),"",OFFSET('Smelter Look-up'!$C$4,$V5-4,0)&amp;"")</f>
        <v>Malaysia Smelting Corporation (MSC)</v>
      </c>
      <c r="S5" s="215" t="str">
        <f t="shared" ref="S5" ca="1" si="0">IF(B5="","",IF(ISERROR(MATCH($E5,CL,0)),"Unknown",INDIRECT("'C'!$A$"&amp;MATCH($E5,CL,0)+1)))</f>
        <v>MY</v>
      </c>
      <c r="T5" s="215" t="str">
        <f ca="1">IF(B5="","",IF(ISERROR(MATCH($J5,SorP!$B$1:$B$6230,0)),"",INDIRECT("'SorP'!$A$"&amp;MATCH($J5,SorP!$B$1:$B$6230,0))))</f>
        <v>MY-07</v>
      </c>
      <c r="U5" s="231"/>
      <c r="V5" s="262">
        <f ca="1">IF(C5="",NA(),IF(OR(C5="Smelter not listed",C5="Smelter not yet identified"),MATCH($B5&amp;$D5,'Smelter Look-up'!$J:$J,0),MATCH($B5&amp;$C5,'Smelter Look-up'!$J:$J,0)))</f>
        <v>457</v>
      </c>
      <c r="W5" s="263"/>
      <c r="X5" s="263">
        <f t="shared" ref="X5" ca="1" si="1">IF(AND(C5="Smelter not listed",OR(LEN(D5)=0,LEN(E5)=0)),1,0)</f>
        <v>0</v>
      </c>
      <c r="Y5" s="263"/>
      <c r="Z5" s="263"/>
      <c r="AB5" s="265" t="str">
        <f t="shared" ref="AB5" ca="1" si="2">B5&amp;C5</f>
        <v>TinMalaysia Smelting Corporation (MSC)</v>
      </c>
    </row>
    <row r="6" spans="1:34" s="264" customFormat="1" ht="19.899999999999999" customHeight="1">
      <c r="A6" s="316" t="s">
        <v>732</v>
      </c>
      <c r="B6" s="208" t="str">
        <f ca="1">IF(LEN(A6)=0,"",INDEX('Smelter Look-up'!$A:$A,MATCH($A6,'Smelter Look-up'!$E:$E,0)))</f>
        <v>Gold</v>
      </c>
      <c r="C6" s="212" t="str">
        <f ca="1">IF(LEN(A6)=0,"",INDEX('Smelter Look-up'!$C:$C,MATCH($A6,'Smelter Look-up'!$E:$E,0)))</f>
        <v>Tanaka Kikinzoku Kogyo K.K.</v>
      </c>
      <c r="D6" s="270"/>
      <c r="E6" s="208" t="str">
        <f ca="1">IF(ISERROR($V6),"",OFFSET('Smelter Look-up'!$D$4,$V6-4,0)&amp;"")</f>
        <v>JAPAN</v>
      </c>
      <c r="F6" s="208" t="str">
        <f ca="1">IF(ISERROR($V6),"",OFFSET('Smelter Look-up'!$E$4,$V6-4,0))</f>
        <v>CID001875</v>
      </c>
      <c r="G6" s="208" t="str">
        <f ca="1">IF(C6=$X$4,IF(ISERROR($V6),"Enter smelter details","RMI"),IF(ISERROR($V6),"",OFFSET('Smelter Look-up'!$F$4,$V6-4,0)))</f>
        <v>RMI</v>
      </c>
      <c r="H6" s="209" t="s">
        <v>15669</v>
      </c>
      <c r="I6" s="210" t="str">
        <f ca="1">IF(ISERROR($V6),"",OFFSET('Smelter Look-up'!$H$4,$V6-4,0))</f>
        <v>Hiratsuka</v>
      </c>
      <c r="J6" s="210" t="str">
        <f ca="1">IF(ISERROR($V6),"",OFFSET('Smelter Look-up'!$I$4,$V6-4,0))</f>
        <v>Kanagawa</v>
      </c>
      <c r="K6" s="260" t="s">
        <v>15670</v>
      </c>
      <c r="L6" s="260" t="s">
        <v>15682</v>
      </c>
      <c r="M6" s="260" t="s">
        <v>15683</v>
      </c>
      <c r="N6" s="260" t="s">
        <v>15684</v>
      </c>
      <c r="O6" s="260" t="s">
        <v>15684</v>
      </c>
      <c r="P6" s="211" t="s">
        <v>488</v>
      </c>
      <c r="Q6" s="261" t="s">
        <v>15671</v>
      </c>
      <c r="R6" s="208" t="str">
        <f ca="1">IF(ISERROR($V6),"",OFFSET('Smelter Look-up'!$C$4,$V6-4,0)&amp;"")</f>
        <v>Tanaka Kikinzoku Kogyo K.K.</v>
      </c>
      <c r="S6" s="215" t="str">
        <f t="shared" ref="S6:S37" ca="1" si="3">IF(B6="","",IF(ISERROR(MATCH($E6,CL,0)),"Unknown",INDIRECT("'C'!$A$"&amp;MATCH($E6,CL,0)+1)))</f>
        <v>JP</v>
      </c>
      <c r="T6" s="215" t="str">
        <f ca="1">IF(B6="","",IF(ISERROR(MATCH($J6,SorP!$B$1:$B$6230,0)),"",INDIRECT("'SorP'!$A$"&amp;MATCH($J6,SorP!$B$1:$B$6230,0))))</f>
        <v>JP-14</v>
      </c>
      <c r="U6" s="231"/>
      <c r="V6" s="262">
        <f ca="1">IF(C6="",NA(),IF(OR(C6="Smelter not listed",C6="Smelter not yet identified"),MATCH($B6&amp;$D6,'Smelter Look-up'!$J:$J,0),MATCH($B6&amp;$C6,'Smelter Look-up'!$J:$J,0)))</f>
        <v>278</v>
      </c>
      <c r="W6" s="263"/>
      <c r="X6" s="263">
        <f t="shared" ref="X6:X37" ca="1" si="4">IF(AND(C6="Smelter not listed",OR(LEN(D6)=0,LEN(E6)=0)),1,0)</f>
        <v>0</v>
      </c>
      <c r="Y6" s="263"/>
      <c r="Z6" s="263"/>
      <c r="AB6" s="265" t="str">
        <f t="shared" ref="AB6:AB37" ca="1" si="5">B6&amp;C6</f>
        <v>GoldTanaka Kikinzoku Kogyo K.K.</v>
      </c>
    </row>
    <row r="7" spans="1:34" s="264" customFormat="1" ht="19.899999999999999" customHeight="1">
      <c r="A7" s="316" t="s">
        <v>741</v>
      </c>
      <c r="B7" s="208" t="str">
        <f ca="1">IF(LEN(A7)=0,"",INDEX('Smelter Look-up'!$A:$A,MATCH($A7,'Smelter Look-up'!$E:$E,0)))</f>
        <v>Gold</v>
      </c>
      <c r="C7" s="212" t="str">
        <f ca="1">IF(LEN(A7)=0,"",INDEX('Smelter Look-up'!$C:$C,MATCH($A7,'Smelter Look-up'!$E:$E,0)))</f>
        <v>Western Australian Mint (T/a The Perth Mint)</v>
      </c>
      <c r="D7" s="270"/>
      <c r="E7" s="208" t="str">
        <f ca="1">IF(ISERROR($V7),"",OFFSET('Smelter Look-up'!$D$4,$V7-4,0)&amp;"")</f>
        <v>AUSTRALIA</v>
      </c>
      <c r="F7" s="208" t="str">
        <f ca="1">IF(ISERROR($V7),"",OFFSET('Smelter Look-up'!$E$4,$V7-4,0))</f>
        <v>CID002030</v>
      </c>
      <c r="G7" s="208" t="str">
        <f ca="1">IF(C7=$X$4,IF(ISERROR($V7),"Enter smelter details","RMI"),IF(ISERROR($V7),"",OFFSET('Smelter Look-up'!$F$4,$V7-4,0)))</f>
        <v>RMI</v>
      </c>
      <c r="H7" s="209" t="s">
        <v>15679</v>
      </c>
      <c r="I7" s="210" t="str">
        <f ca="1">IF(ISERROR($V7),"",OFFSET('Smelter Look-up'!$H$4,$V7-4,0))</f>
        <v>Newburn</v>
      </c>
      <c r="J7" s="210" t="str">
        <f ca="1">IF(ISERROR($V7),"",OFFSET('Smelter Look-up'!$I$4,$V7-4,0))</f>
        <v>Western Australia</v>
      </c>
      <c r="K7" s="260" t="s">
        <v>15680</v>
      </c>
      <c r="L7" s="260" t="s">
        <v>15681</v>
      </c>
      <c r="M7" s="260" t="s">
        <v>12694</v>
      </c>
      <c r="N7" s="260" t="s">
        <v>15672</v>
      </c>
      <c r="O7" s="260" t="s">
        <v>15673</v>
      </c>
      <c r="P7" s="211" t="s">
        <v>489</v>
      </c>
      <c r="Q7" s="261" t="s">
        <v>15674</v>
      </c>
      <c r="R7" s="208" t="str">
        <f ca="1">IF(ISERROR($V7),"",OFFSET('Smelter Look-up'!$C$4,$V7-4,0)&amp;"")</f>
        <v>Western Australian Mint (T/a The Perth Mint)</v>
      </c>
      <c r="S7" s="215" t="str">
        <f t="shared" ca="1" si="3"/>
        <v>AU</v>
      </c>
      <c r="T7" s="215" t="str">
        <f ca="1">IF(B7="","",IF(ISERROR(MATCH($J7,SorP!$B$1:$B$6230,0)),"",INDIRECT("'SorP'!$A$"&amp;MATCH($J7,SorP!$B$1:$B$6230,0))))</f>
        <v>AU-WA</v>
      </c>
      <c r="U7" s="231"/>
      <c r="V7" s="262">
        <f ca="1">IF(C7="",NA(),IF(OR(C7="Smelter not listed",C7="Smelter not yet identified"),MATCH($B7&amp;$D7,'Smelter Look-up'!$J:$J,0),MATCH($B7&amp;$C7,'Smelter Look-up'!$J:$J,0)))</f>
        <v>298</v>
      </c>
      <c r="W7" s="263"/>
      <c r="X7" s="263">
        <f t="shared" ca="1" si="4"/>
        <v>0</v>
      </c>
      <c r="Y7" s="263"/>
      <c r="Z7" s="263"/>
      <c r="AB7" s="265" t="str">
        <f t="shared" ca="1" si="5"/>
        <v>GoldWestern Australian Mint (T/a The Perth Mint)</v>
      </c>
    </row>
    <row r="8" spans="1:34" s="264" customFormat="1" ht="19.899999999999999" customHeight="1">
      <c r="A8" s="208" t="s">
        <v>655</v>
      </c>
      <c r="B8" s="208" t="str">
        <f ca="1">IF(LEN(A8)=0,"",INDEX('Smelter Look-up'!$A:$A,MATCH($A8,'Smelter Look-up'!$E:$E,0)))</f>
        <v>Gold</v>
      </c>
      <c r="C8" s="212" t="str">
        <f ca="1">IF(LEN(A8)=0,"",INDEX('Smelter Look-up'!$C:$C,MATCH($A8,'Smelter Look-up'!$E:$E,0)))</f>
        <v>Asahi Pretec Corp.</v>
      </c>
      <c r="D8" s="270"/>
      <c r="E8" s="208" t="str">
        <f ca="1">IF(ISERROR($V8),"",OFFSET('Smelter Look-up'!$D$4,$V8-4,0)&amp;"")</f>
        <v>JAPAN</v>
      </c>
      <c r="F8" s="208" t="str">
        <f ca="1">IF(ISERROR($V8),"",OFFSET('Smelter Look-up'!$E$4,$V8-4,0))</f>
        <v>CID000082</v>
      </c>
      <c r="G8" s="208" t="str">
        <f ca="1">IF(C8=$X$4,IF(ISERROR($V8),"Enter smelter details","RMI"),IF(ISERROR($V8),"",OFFSET('Smelter Look-up'!$F$4,$V8-4,0)))</f>
        <v>RMI</v>
      </c>
      <c r="H8" s="209">
        <f ca="1">IF(ISERROR($V8),"",OFFSET('Smelter Look-up'!$G$4,$V8-4,0))</f>
        <v>0</v>
      </c>
      <c r="I8" s="210" t="str">
        <f ca="1">IF(ISERROR($V8),"",OFFSET('Smelter Look-up'!$H$4,$V8-4,0))</f>
        <v>Kobe</v>
      </c>
      <c r="J8" s="210" t="str">
        <f ca="1">IF(ISERROR($V8),"",OFFSET('Smelter Look-up'!$I$4,$V8-4,0))</f>
        <v>Hyogo</v>
      </c>
      <c r="K8" s="260"/>
      <c r="L8" s="260"/>
      <c r="M8" s="260"/>
      <c r="N8" s="260"/>
      <c r="O8" s="260"/>
      <c r="P8" s="211"/>
      <c r="Q8" s="261" t="s">
        <v>15686</v>
      </c>
      <c r="R8" s="208" t="str">
        <f ca="1">IF(ISERROR($V8),"",OFFSET('Smelter Look-up'!$C$4,$V8-4,0)&amp;"")</f>
        <v>Asahi Pretec Corp.</v>
      </c>
      <c r="S8" s="215" t="str">
        <f t="shared" ca="1" si="3"/>
        <v>JP</v>
      </c>
      <c r="T8" s="215" t="str">
        <f ca="1">IF(B8="","",IF(ISERROR(MATCH($J8,SorP!$B$1:$B$6230,0)),"",INDIRECT("'SorP'!$A$"&amp;MATCH($J8,SorP!$B$1:$B$6230,0))))</f>
        <v>JP-28</v>
      </c>
      <c r="U8" s="231"/>
      <c r="V8" s="262">
        <f ca="1">IF(C8="",NA(),IF(OR(C8="Smelter not listed",C8="Smelter not yet identified"),MATCH($B8&amp;$D8,'Smelter Look-up'!$J:$J,0),MATCH($B8&amp;$C8,'Smelter Look-up'!$J:$J,0)))</f>
        <v>29</v>
      </c>
      <c r="W8" s="263"/>
      <c r="X8" s="263">
        <f t="shared" ca="1" si="4"/>
        <v>0</v>
      </c>
      <c r="Y8" s="263"/>
      <c r="Z8" s="263"/>
      <c r="AB8" s="265" t="str">
        <f t="shared" ca="1" si="5"/>
        <v>GoldAsahi Pretec Corp.</v>
      </c>
    </row>
    <row r="9" spans="1:34" s="264" customFormat="1" ht="19.899999999999999" customHeight="1">
      <c r="A9" s="208" t="s">
        <v>684</v>
      </c>
      <c r="B9" s="208" t="str">
        <f ca="1">IF(LEN(A9)=0,"",INDEX('Smelter Look-up'!$A:$A,MATCH($A9,'Smelter Look-up'!$E:$E,0)))</f>
        <v>Gold</v>
      </c>
      <c r="C9" s="212" t="str">
        <f ca="1">IF(LEN(A9)=0,"",INDEX('Smelter Look-up'!$C:$C,MATCH($A9,'Smelter Look-up'!$E:$E,0)))</f>
        <v>Ishifuku Metal Industry Co., Ltd.</v>
      </c>
      <c r="D9" s="270"/>
      <c r="E9" s="208" t="str">
        <f ca="1">IF(ISERROR($V9),"",OFFSET('Smelter Look-up'!$D$4,$V9-4,0)&amp;"")</f>
        <v>JAPAN</v>
      </c>
      <c r="F9" s="208" t="str">
        <f ca="1">IF(ISERROR($V9),"",OFFSET('Smelter Look-up'!$E$4,$V9-4,0))</f>
        <v>CID000807</v>
      </c>
      <c r="G9" s="208" t="str">
        <f ca="1">IF(C9=$X$4,IF(ISERROR($V9),"Enter smelter details","RMI"),IF(ISERROR($V9),"",OFFSET('Smelter Look-up'!$F$4,$V9-4,0)))</f>
        <v>RMI</v>
      </c>
      <c r="H9" s="209">
        <f ca="1">IF(ISERROR($V9),"",OFFSET('Smelter Look-up'!$G$4,$V9-4,0))</f>
        <v>0</v>
      </c>
      <c r="I9" s="210" t="str">
        <f ca="1">IF(ISERROR($V9),"",OFFSET('Smelter Look-up'!$H$4,$V9-4,0))</f>
        <v>Soka</v>
      </c>
      <c r="J9" s="210" t="str">
        <f ca="1">IF(ISERROR($V9),"",OFFSET('Smelter Look-up'!$I$4,$V9-4,0))</f>
        <v>Saitama</v>
      </c>
      <c r="K9" s="260"/>
      <c r="L9" s="260"/>
      <c r="M9" s="260"/>
      <c r="N9" s="260"/>
      <c r="O9" s="260"/>
      <c r="P9" s="211"/>
      <c r="Q9" s="261" t="s">
        <v>15686</v>
      </c>
      <c r="R9" s="208" t="str">
        <f ca="1">IF(ISERROR($V9),"",OFFSET('Smelter Look-up'!$C$4,$V9-4,0)&amp;"")</f>
        <v>Ishifuku Metal Industry Co., Ltd.</v>
      </c>
      <c r="S9" s="215" t="str">
        <f t="shared" ca="1" si="3"/>
        <v>JP</v>
      </c>
      <c r="T9" s="215" t="str">
        <f ca="1">IF(B9="","",IF(ISERROR(MATCH($J9,SorP!$B$1:$B$6230,0)),"",INDIRECT("'SorP'!$A$"&amp;MATCH($J9,SorP!$B$1:$B$6230,0))))</f>
        <v>JP-11</v>
      </c>
      <c r="U9" s="231"/>
      <c r="V9" s="262">
        <f ca="1">IF(C9="",NA(),IF(OR(C9="Smelter not listed",C9="Smelter not yet identified"),MATCH($B9&amp;$D9,'Smelter Look-up'!$J:$J,0),MATCH($B9&amp;$C9,'Smelter Look-up'!$J:$J,0)))</f>
        <v>119</v>
      </c>
      <c r="W9" s="263"/>
      <c r="X9" s="263">
        <f t="shared" ca="1" si="4"/>
        <v>0</v>
      </c>
      <c r="Y9" s="263"/>
      <c r="Z9" s="263"/>
      <c r="AB9" s="265" t="str">
        <f t="shared" ca="1" si="5"/>
        <v>GoldIshifuku Metal Industry Co., Ltd.</v>
      </c>
    </row>
    <row r="10" spans="1:34" s="264" customFormat="1" ht="19.899999999999999" customHeight="1">
      <c r="A10" s="208" t="s">
        <v>692</v>
      </c>
      <c r="B10" s="208" t="str">
        <f ca="1">IF(LEN(A10)=0,"",INDEX('Smelter Look-up'!$A:$A,MATCH($A10,'Smelter Look-up'!$E:$E,0)))</f>
        <v>Gold</v>
      </c>
      <c r="C10" s="212" t="str">
        <f ca="1">IF(LEN(A10)=0,"",INDEX('Smelter Look-up'!$C:$C,MATCH($A10,'Smelter Look-up'!$E:$E,0)))</f>
        <v>JX Nippon Mining &amp; Metals Co., Ltd.</v>
      </c>
      <c r="D10" s="270"/>
      <c r="E10" s="208" t="str">
        <f ca="1">IF(ISERROR($V10),"",OFFSET('Smelter Look-up'!$D$4,$V10-4,0)&amp;"")</f>
        <v>JAPAN</v>
      </c>
      <c r="F10" s="208" t="str">
        <f ca="1">IF(ISERROR($V10),"",OFFSET('Smelter Look-up'!$E$4,$V10-4,0))</f>
        <v>CID000937</v>
      </c>
      <c r="G10" s="208" t="str">
        <f ca="1">IF(C10=$X$4,IF(ISERROR($V10),"Enter smelter details","RMI"),IF(ISERROR($V10),"",OFFSET('Smelter Look-up'!$F$4,$V10-4,0)))</f>
        <v>RMI</v>
      </c>
      <c r="H10" s="209">
        <f ca="1">IF(ISERROR($V10),"",OFFSET('Smelter Look-up'!$G$4,$V10-4,0))</f>
        <v>0</v>
      </c>
      <c r="I10" s="210" t="str">
        <f ca="1">IF(ISERROR($V10),"",OFFSET('Smelter Look-up'!$H$4,$V10-4,0))</f>
        <v>Ōita</v>
      </c>
      <c r="J10" s="210" t="str">
        <f ca="1">IF(ISERROR($V10),"",OFFSET('Smelter Look-up'!$I$4,$V10-4,0))</f>
        <v>Ôita</v>
      </c>
      <c r="K10" s="260"/>
      <c r="L10" s="260"/>
      <c r="M10" s="260"/>
      <c r="N10" s="260"/>
      <c r="O10" s="260"/>
      <c r="P10" s="211"/>
      <c r="Q10" s="261" t="s">
        <v>15686</v>
      </c>
      <c r="R10" s="208" t="str">
        <f ca="1">IF(ISERROR($V10),"",OFFSET('Smelter Look-up'!$C$4,$V10-4,0)&amp;"")</f>
        <v>JX Nippon Mining &amp; Metals Co., Ltd.</v>
      </c>
      <c r="S10" s="215" t="str">
        <f t="shared" ca="1" si="3"/>
        <v>JP</v>
      </c>
      <c r="T10" s="215" t="str">
        <f ca="1">IF(B10="","",IF(ISERROR(MATCH($J10,SorP!$B$1:$B$6230,0)),"",INDIRECT("'SorP'!$A$"&amp;MATCH($J10,SorP!$B$1:$B$6230,0))))</f>
        <v>JP-44</v>
      </c>
      <c r="U10" s="231"/>
      <c r="V10" s="262">
        <f ca="1">IF(C10="",NA(),IF(OR(C10="Smelter not listed",C10="Smelter not yet identified"),MATCH($B10&amp;$D10,'Smelter Look-up'!$J:$J,0),MATCH($B10&amp;$C10,'Smelter Look-up'!$J:$J,0)))</f>
        <v>133</v>
      </c>
      <c r="W10" s="263"/>
      <c r="X10" s="263">
        <f t="shared" ca="1" si="4"/>
        <v>0</v>
      </c>
      <c r="Y10" s="263"/>
      <c r="Z10" s="263"/>
      <c r="AB10" s="265" t="str">
        <f t="shared" ca="1" si="5"/>
        <v>GoldJX Nippon Mining &amp; Metals Co., Ltd.</v>
      </c>
    </row>
    <row r="11" spans="1:34" s="264" customFormat="1" ht="19.899999999999999" customHeight="1">
      <c r="A11" s="208" t="s">
        <v>704</v>
      </c>
      <c r="B11" s="208" t="str">
        <f ca="1">IF(LEN(A11)=0,"",INDEX('Smelter Look-up'!$A:$A,MATCH($A11,'Smelter Look-up'!$E:$E,0)))</f>
        <v>Gold</v>
      </c>
      <c r="C11" s="212" t="str">
        <f ca="1">IF(LEN(A11)=0,"",INDEX('Smelter Look-up'!$C:$C,MATCH($A11,'Smelter Look-up'!$E:$E,0)))</f>
        <v>Matsuda Sangyo Co., Ltd.</v>
      </c>
      <c r="D11" s="270"/>
      <c r="E11" s="208" t="str">
        <f ca="1">IF(ISERROR($V11),"",OFFSET('Smelter Look-up'!$D$4,$V11-4,0)&amp;"")</f>
        <v>JAPAN</v>
      </c>
      <c r="F11" s="208" t="str">
        <f ca="1">IF(ISERROR($V11),"",OFFSET('Smelter Look-up'!$E$4,$V11-4,0))</f>
        <v>CID001119</v>
      </c>
      <c r="G11" s="208" t="str">
        <f ca="1">IF(C11=$X$4,IF(ISERROR($V11),"Enter smelter details","RMI"),IF(ISERROR($V11),"",OFFSET('Smelter Look-up'!$F$4,$V11-4,0)))</f>
        <v>RMI</v>
      </c>
      <c r="H11" s="209">
        <f ca="1">IF(ISERROR($V11),"",OFFSET('Smelter Look-up'!$G$4,$V11-4,0))</f>
        <v>0</v>
      </c>
      <c r="I11" s="210" t="str">
        <f ca="1">IF(ISERROR($V11),"",OFFSET('Smelter Look-up'!$H$4,$V11-4,0))</f>
        <v>Iruma</v>
      </c>
      <c r="J11" s="210" t="str">
        <f ca="1">IF(ISERROR($V11),"",OFFSET('Smelter Look-up'!$I$4,$V11-4,0))</f>
        <v>Saitama</v>
      </c>
      <c r="K11" s="260"/>
      <c r="L11" s="260"/>
      <c r="M11" s="260"/>
      <c r="N11" s="260"/>
      <c r="O11" s="260"/>
      <c r="P11" s="211"/>
      <c r="Q11" s="261" t="s">
        <v>15686</v>
      </c>
      <c r="R11" s="208" t="str">
        <f ca="1">IF(ISERROR($V11),"",OFFSET('Smelter Look-up'!$C$4,$V11-4,0)&amp;"")</f>
        <v>Matsuda Sangyo Co., Ltd.</v>
      </c>
      <c r="S11" s="215" t="str">
        <f t="shared" ca="1" si="3"/>
        <v>JP</v>
      </c>
      <c r="T11" s="215" t="str">
        <f ca="1">IF(B11="","",IF(ISERROR(MATCH($J11,SorP!$B$1:$B$6230,0)),"",INDIRECT("'SorP'!$A$"&amp;MATCH($J11,SorP!$B$1:$B$6230,0))))</f>
        <v>JP-11</v>
      </c>
      <c r="U11" s="231"/>
      <c r="V11" s="262">
        <f ca="1">IF(C11="",NA(),IF(OR(C11="Smelter not listed",C11="Smelter not yet identified"),MATCH($B11&amp;$D11,'Smelter Look-up'!$J:$J,0),MATCH($B11&amp;$C11,'Smelter Look-up'!$J:$J,0)))</f>
        <v>165</v>
      </c>
      <c r="W11" s="263"/>
      <c r="X11" s="263">
        <f t="shared" ca="1" si="4"/>
        <v>0</v>
      </c>
      <c r="Y11" s="263"/>
      <c r="Z11" s="263"/>
      <c r="AB11" s="265" t="str">
        <f t="shared" ca="1" si="5"/>
        <v>GoldMatsuda Sangyo Co., Ltd.</v>
      </c>
    </row>
    <row r="12" spans="1:34" s="264" customFormat="1" ht="19.899999999999999" customHeight="1">
      <c r="A12" s="208" t="s">
        <v>710</v>
      </c>
      <c r="B12" s="208" t="str">
        <f ca="1">IF(LEN(A12)=0,"",INDEX('Smelter Look-up'!$A:$A,MATCH($A12,'Smelter Look-up'!$E:$E,0)))</f>
        <v>Gold</v>
      </c>
      <c r="C12" s="212" t="str">
        <f ca="1">IF(LEN(A12)=0,"",INDEX('Smelter Look-up'!$C:$C,MATCH($A12,'Smelter Look-up'!$E:$E,0)))</f>
        <v>Mitsubishi Materials Corporation</v>
      </c>
      <c r="D12" s="270"/>
      <c r="E12" s="208" t="str">
        <f ca="1">IF(ISERROR($V12),"",OFFSET('Smelter Look-up'!$D$4,$V12-4,0)&amp;"")</f>
        <v>JAPAN</v>
      </c>
      <c r="F12" s="208" t="str">
        <f ca="1">IF(ISERROR($V12),"",OFFSET('Smelter Look-up'!$E$4,$V12-4,0))</f>
        <v>CID001188</v>
      </c>
      <c r="G12" s="208" t="str">
        <f ca="1">IF(C12=$X$4,IF(ISERROR($V12),"Enter smelter details","RMI"),IF(ISERROR($V12),"",OFFSET('Smelter Look-up'!$F$4,$V12-4,0)))</f>
        <v>RMI</v>
      </c>
      <c r="H12" s="209">
        <f ca="1">IF(ISERROR($V12),"",OFFSET('Smelter Look-up'!$G$4,$V12-4,0))</f>
        <v>0</v>
      </c>
      <c r="I12" s="210" t="str">
        <f ca="1">IF(ISERROR($V12),"",OFFSET('Smelter Look-up'!$H$4,$V12-4,0))</f>
        <v>Tokyo</v>
      </c>
      <c r="J12" s="210" t="str">
        <f ca="1">IF(ISERROR($V12),"",OFFSET('Smelter Look-up'!$I$4,$V12-4,0))</f>
        <v>Tokyo</v>
      </c>
      <c r="K12" s="260"/>
      <c r="L12" s="260"/>
      <c r="M12" s="260"/>
      <c r="N12" s="260"/>
      <c r="O12" s="260"/>
      <c r="P12" s="211"/>
      <c r="Q12" s="261" t="s">
        <v>15686</v>
      </c>
      <c r="R12" s="208" t="str">
        <f ca="1">IF(ISERROR($V12),"",OFFSET('Smelter Look-up'!$C$4,$V12-4,0)&amp;"")</f>
        <v>Mitsubishi Materials Corporation</v>
      </c>
      <c r="S12" s="215" t="str">
        <f t="shared" ca="1" si="3"/>
        <v>JP</v>
      </c>
      <c r="T12" s="215" t="str">
        <f ca="1">IF(B12="","",IF(ISERROR(MATCH($J12,SorP!$B$1:$B$6230,0)),"",INDIRECT("'SorP'!$A$"&amp;MATCH($J12,SorP!$B$1:$B$6230,0))))</f>
        <v>JP-13</v>
      </c>
      <c r="U12" s="231"/>
      <c r="V12" s="262">
        <f ca="1">IF(C12="",NA(),IF(OR(C12="Smelter not listed",C12="Smelter not yet identified"),MATCH($B12&amp;$D12,'Smelter Look-up'!$J:$J,0),MATCH($B12&amp;$C12,'Smelter Look-up'!$J:$J,0)))</f>
        <v>182</v>
      </c>
      <c r="W12" s="263"/>
      <c r="X12" s="263">
        <f t="shared" ca="1" si="4"/>
        <v>0</v>
      </c>
      <c r="Y12" s="263"/>
      <c r="Z12" s="263"/>
      <c r="AB12" s="265" t="str">
        <f t="shared" ca="1" si="5"/>
        <v>GoldMitsubishi Materials Corporation</v>
      </c>
    </row>
    <row r="13" spans="1:34" s="264" customFormat="1" ht="19.899999999999999" customHeight="1">
      <c r="A13" s="208" t="s">
        <v>711</v>
      </c>
      <c r="B13" s="208" t="str">
        <f ca="1">IF(LEN(A13)=0,"",INDEX('Smelter Look-up'!$A:$A,MATCH($A13,'Smelter Look-up'!$E:$E,0)))</f>
        <v>Gold</v>
      </c>
      <c r="C13" s="212" t="str">
        <f ca="1">IF(LEN(A13)=0,"",INDEX('Smelter Look-up'!$C:$C,MATCH($A13,'Smelter Look-up'!$E:$E,0)))</f>
        <v>Mitsui Mining and Smelting Co., Ltd.</v>
      </c>
      <c r="D13" s="270"/>
      <c r="E13" s="208" t="str">
        <f ca="1">IF(ISERROR($V13),"",OFFSET('Smelter Look-up'!$D$4,$V13-4,0)&amp;"")</f>
        <v>JAPAN</v>
      </c>
      <c r="F13" s="208" t="str">
        <f ca="1">IF(ISERROR($V13),"",OFFSET('Smelter Look-up'!$E$4,$V13-4,0))</f>
        <v>CID001193</v>
      </c>
      <c r="G13" s="208" t="str">
        <f ca="1">IF(C13=$X$4,IF(ISERROR($V13),"Enter smelter details","RMI"),IF(ISERROR($V13),"",OFFSET('Smelter Look-up'!$F$4,$V13-4,0)))</f>
        <v>RMI</v>
      </c>
      <c r="H13" s="209">
        <f ca="1">IF(ISERROR($V13),"",OFFSET('Smelter Look-up'!$G$4,$V13-4,0))</f>
        <v>0</v>
      </c>
      <c r="I13" s="210" t="str">
        <f ca="1">IF(ISERROR($V13),"",OFFSET('Smelter Look-up'!$H$4,$V13-4,0))</f>
        <v>Takehara</v>
      </c>
      <c r="J13" s="210" t="str">
        <f ca="1">IF(ISERROR($V13),"",OFFSET('Smelter Look-up'!$I$4,$V13-4,0))</f>
        <v>Hiroshima</v>
      </c>
      <c r="K13" s="260"/>
      <c r="L13" s="260"/>
      <c r="M13" s="260"/>
      <c r="N13" s="260"/>
      <c r="O13" s="260"/>
      <c r="P13" s="211"/>
      <c r="Q13" s="261" t="s">
        <v>15686</v>
      </c>
      <c r="R13" s="208" t="str">
        <f ca="1">IF(ISERROR($V13),"",OFFSET('Smelter Look-up'!$C$4,$V13-4,0)&amp;"")</f>
        <v>Mitsui Mining and Smelting Co., Ltd.</v>
      </c>
      <c r="S13" s="215" t="str">
        <f t="shared" ca="1" si="3"/>
        <v>JP</v>
      </c>
      <c r="T13" s="215" t="str">
        <f ca="1">IF(B13="","",IF(ISERROR(MATCH($J13,SorP!$B$1:$B$6230,0)),"",INDIRECT("'SorP'!$A$"&amp;MATCH($J13,SorP!$B$1:$B$6230,0))))</f>
        <v>JP-34</v>
      </c>
      <c r="U13" s="231"/>
      <c r="V13" s="262">
        <f ca="1">IF(C13="",NA(),IF(OR(C13="Smelter not listed",C13="Smelter not yet identified"),MATCH($B13&amp;$D13,'Smelter Look-up'!$J:$J,0),MATCH($B13&amp;$C13,'Smelter Look-up'!$J:$J,0)))</f>
        <v>184</v>
      </c>
      <c r="W13" s="263"/>
      <c r="X13" s="263">
        <f t="shared" ca="1" si="4"/>
        <v>0</v>
      </c>
      <c r="Y13" s="263"/>
      <c r="Z13" s="263"/>
      <c r="AB13" s="265" t="str">
        <f t="shared" ca="1" si="5"/>
        <v>GoldMitsui Mining and Smelting Co., Ltd.</v>
      </c>
    </row>
    <row r="14" spans="1:34" s="264" customFormat="1" ht="19.899999999999999" customHeight="1">
      <c r="A14" s="208" t="s">
        <v>715</v>
      </c>
      <c r="B14" s="208" t="str">
        <f ca="1">IF(LEN(A14)=0,"",INDEX('Smelter Look-up'!$A:$A,MATCH($A14,'Smelter Look-up'!$E:$E,0)))</f>
        <v>Gold</v>
      </c>
      <c r="C14" s="212" t="str">
        <f ca="1">IF(LEN(A14)=0,"",INDEX('Smelter Look-up'!$C:$C,MATCH($A14,'Smelter Look-up'!$E:$E,0)))</f>
        <v>Nihon Material Co., Ltd.</v>
      </c>
      <c r="D14" s="270"/>
      <c r="E14" s="208" t="str">
        <f ca="1">IF(ISERROR($V14),"",OFFSET('Smelter Look-up'!$D$4,$V14-4,0)&amp;"")</f>
        <v>JAPAN</v>
      </c>
      <c r="F14" s="208" t="str">
        <f ca="1">IF(ISERROR($V14),"",OFFSET('Smelter Look-up'!$E$4,$V14-4,0))</f>
        <v>CID001259</v>
      </c>
      <c r="G14" s="208" t="str">
        <f ca="1">IF(C14=$X$4,IF(ISERROR($V14),"Enter smelter details","RMI"),IF(ISERROR($V14),"",OFFSET('Smelter Look-up'!$F$4,$V14-4,0)))</f>
        <v>RMI</v>
      </c>
      <c r="H14" s="209">
        <f ca="1">IF(ISERROR($V14),"",OFFSET('Smelter Look-up'!$G$4,$V14-4,0))</f>
        <v>0</v>
      </c>
      <c r="I14" s="210" t="str">
        <f ca="1">IF(ISERROR($V14),"",OFFSET('Smelter Look-up'!$H$4,$V14-4,0))</f>
        <v>Noda</v>
      </c>
      <c r="J14" s="210" t="str">
        <f ca="1">IF(ISERROR($V14),"",OFFSET('Smelter Look-up'!$I$4,$V14-4,0))</f>
        <v>Chiba</v>
      </c>
      <c r="K14" s="260"/>
      <c r="L14" s="260"/>
      <c r="M14" s="260"/>
      <c r="N14" s="260"/>
      <c r="O14" s="260"/>
      <c r="P14" s="211"/>
      <c r="Q14" s="261" t="s">
        <v>15686</v>
      </c>
      <c r="R14" s="208" t="str">
        <f ca="1">IF(ISERROR($V14),"",OFFSET('Smelter Look-up'!$C$4,$V14-4,0)&amp;"")</f>
        <v>Nihon Material Co., Ltd.</v>
      </c>
      <c r="S14" s="215" t="str">
        <f t="shared" ca="1" si="3"/>
        <v>JP</v>
      </c>
      <c r="T14" s="215" t="str">
        <f ca="1">IF(B14="","",IF(ISERROR(MATCH($J14,SorP!$B$1:$B$6230,0)),"",INDIRECT("'SorP'!$A$"&amp;MATCH($J14,SorP!$B$1:$B$6230,0))))</f>
        <v>JP-12</v>
      </c>
      <c r="U14" s="231"/>
      <c r="V14" s="262">
        <f ca="1">IF(C14="",NA(),IF(OR(C14="Smelter not listed",C14="Smelter not yet identified"),MATCH($B14&amp;$D14,'Smelter Look-up'!$J:$J,0),MATCH($B14&amp;$C14,'Smelter Look-up'!$J:$J,0)))</f>
        <v>193</v>
      </c>
      <c r="W14" s="263"/>
      <c r="X14" s="263">
        <f t="shared" ca="1" si="4"/>
        <v>0</v>
      </c>
      <c r="Y14" s="263"/>
      <c r="Z14" s="263"/>
      <c r="AB14" s="265" t="str">
        <f t="shared" ca="1" si="5"/>
        <v>GoldNihon Material Co., Ltd.</v>
      </c>
    </row>
    <row r="15" spans="1:34" s="264" customFormat="1" ht="19.899999999999999" customHeight="1">
      <c r="A15" s="208" t="s">
        <v>731</v>
      </c>
      <c r="B15" s="208" t="str">
        <f ca="1">IF(LEN(A15)=0,"",INDEX('Smelter Look-up'!$A:$A,MATCH($A15,'Smelter Look-up'!$E:$E,0)))</f>
        <v>Gold</v>
      </c>
      <c r="C15" s="212" t="str">
        <f ca="1">IF(LEN(A15)=0,"",INDEX('Smelter Look-up'!$C:$C,MATCH($A15,'Smelter Look-up'!$E:$E,0)))</f>
        <v>Sumitomo Metal Mining Co., Ltd.</v>
      </c>
      <c r="D15" s="270"/>
      <c r="E15" s="208" t="str">
        <f ca="1">IF(ISERROR($V15),"",OFFSET('Smelter Look-up'!$D$4,$V15-4,0)&amp;"")</f>
        <v>JAPAN</v>
      </c>
      <c r="F15" s="208" t="str">
        <f ca="1">IF(ISERROR($V15),"",OFFSET('Smelter Look-up'!$E$4,$V15-4,0))</f>
        <v>CID001798</v>
      </c>
      <c r="G15" s="208" t="str">
        <f ca="1">IF(C15=$X$4,IF(ISERROR($V15),"Enter smelter details","RMI"),IF(ISERROR($V15),"",OFFSET('Smelter Look-up'!$F$4,$V15-4,0)))</f>
        <v>RMI</v>
      </c>
      <c r="H15" s="209">
        <f ca="1">IF(ISERROR($V15),"",OFFSET('Smelter Look-up'!$G$4,$V15-4,0))</f>
        <v>0</v>
      </c>
      <c r="I15" s="210" t="str">
        <f ca="1">IF(ISERROR($V15),"",OFFSET('Smelter Look-up'!$H$4,$V15-4,0))</f>
        <v>Saijo</v>
      </c>
      <c r="J15" s="210" t="str">
        <f ca="1">IF(ISERROR($V15),"",OFFSET('Smelter Look-up'!$I$4,$V15-4,0))</f>
        <v>Ehime</v>
      </c>
      <c r="K15" s="260"/>
      <c r="L15" s="260"/>
      <c r="M15" s="260"/>
      <c r="N15" s="260"/>
      <c r="O15" s="260"/>
      <c r="P15" s="211"/>
      <c r="Q15" s="261" t="s">
        <v>15686</v>
      </c>
      <c r="R15" s="208" t="str">
        <f ca="1">IF(ISERROR($V15),"",OFFSET('Smelter Look-up'!$C$4,$V15-4,0)&amp;"")</f>
        <v>Sumitomo Metal Mining Co., Ltd.</v>
      </c>
      <c r="S15" s="215" t="str">
        <f t="shared" ca="1" si="3"/>
        <v>JP</v>
      </c>
      <c r="T15" s="215" t="str">
        <f ca="1">IF(B15="","",IF(ISERROR(MATCH($J15,SorP!$B$1:$B$6230,0)),"",INDIRECT("'SorP'!$A$"&amp;MATCH($J15,SorP!$B$1:$B$6230,0))))</f>
        <v>JP-38</v>
      </c>
      <c r="U15" s="231"/>
      <c r="V15" s="262">
        <f ca="1">IF(C15="",NA(),IF(OR(C15="Smelter not listed",C15="Smelter not yet identified"),MATCH($B15&amp;$D15,'Smelter Look-up'!$J:$J,0),MATCH($B15&amp;$C15,'Smelter Look-up'!$J:$J,0)))</f>
        <v>265</v>
      </c>
      <c r="W15" s="263"/>
      <c r="X15" s="263">
        <f t="shared" ca="1" si="4"/>
        <v>0</v>
      </c>
      <c r="Y15" s="263"/>
      <c r="Z15" s="263"/>
      <c r="AB15" s="265" t="str">
        <f t="shared" ca="1" si="5"/>
        <v>GoldSumitomo Metal Mining Co., Ltd.</v>
      </c>
    </row>
    <row r="16" spans="1:34" s="264" customFormat="1" ht="19.899999999999999" customHeight="1">
      <c r="A16" s="208" t="s">
        <v>732</v>
      </c>
      <c r="B16" s="208" t="str">
        <f ca="1">IF(LEN(A16)=0,"",INDEX('Smelter Look-up'!$A:$A,MATCH($A16,'Smelter Look-up'!$E:$E,0)))</f>
        <v>Gold</v>
      </c>
      <c r="C16" s="212" t="str">
        <f ca="1">IF(LEN(A16)=0,"",INDEX('Smelter Look-up'!$C:$C,MATCH($A16,'Smelter Look-up'!$E:$E,0)))</f>
        <v>Tanaka Kikinzoku Kogyo K.K.</v>
      </c>
      <c r="D16" s="270"/>
      <c r="E16" s="208" t="str">
        <f ca="1">IF(ISERROR($V16),"",OFFSET('Smelter Look-up'!$D$4,$V16-4,0)&amp;"")</f>
        <v>JAPAN</v>
      </c>
      <c r="F16" s="208" t="str">
        <f ca="1">IF(ISERROR($V16),"",OFFSET('Smelter Look-up'!$E$4,$V16-4,0))</f>
        <v>CID001875</v>
      </c>
      <c r="G16" s="208" t="str">
        <f ca="1">IF(C16=$X$4,IF(ISERROR($V16),"Enter smelter details","RMI"),IF(ISERROR($V16),"",OFFSET('Smelter Look-up'!$F$4,$V16-4,0)))</f>
        <v>RMI</v>
      </c>
      <c r="H16" s="209">
        <f ca="1">IF(ISERROR($V16),"",OFFSET('Smelter Look-up'!$G$4,$V16-4,0))</f>
        <v>0</v>
      </c>
      <c r="I16" s="210" t="str">
        <f ca="1">IF(ISERROR($V16),"",OFFSET('Smelter Look-up'!$H$4,$V16-4,0))</f>
        <v>Hiratsuka</v>
      </c>
      <c r="J16" s="210" t="str">
        <f ca="1">IF(ISERROR($V16),"",OFFSET('Smelter Look-up'!$I$4,$V16-4,0))</f>
        <v>Kanagawa</v>
      </c>
      <c r="K16" s="260"/>
      <c r="L16" s="260"/>
      <c r="M16" s="260"/>
      <c r="N16" s="260"/>
      <c r="O16" s="260"/>
      <c r="P16" s="211"/>
      <c r="Q16" s="261" t="s">
        <v>15686</v>
      </c>
      <c r="R16" s="208" t="str">
        <f ca="1">IF(ISERROR($V16),"",OFFSET('Smelter Look-up'!$C$4,$V16-4,0)&amp;"")</f>
        <v>Tanaka Kikinzoku Kogyo K.K.</v>
      </c>
      <c r="S16" s="215" t="str">
        <f t="shared" ca="1" si="3"/>
        <v>JP</v>
      </c>
      <c r="T16" s="215" t="str">
        <f ca="1">IF(B16="","",IF(ISERROR(MATCH($J16,SorP!$B$1:$B$6230,0)),"",INDIRECT("'SorP'!$A$"&amp;MATCH($J16,SorP!$B$1:$B$6230,0))))</f>
        <v>JP-14</v>
      </c>
      <c r="U16" s="231"/>
      <c r="V16" s="262">
        <f ca="1">IF(C16="",NA(),IF(OR(C16="Smelter not listed",C16="Smelter not yet identified"),MATCH($B16&amp;$D16,'Smelter Look-up'!$J:$J,0),MATCH($B16&amp;$C16,'Smelter Look-up'!$J:$J,0)))</f>
        <v>278</v>
      </c>
      <c r="W16" s="263"/>
      <c r="X16" s="263">
        <f t="shared" ca="1" si="4"/>
        <v>0</v>
      </c>
      <c r="Y16" s="263"/>
      <c r="Z16" s="263"/>
      <c r="AB16" s="265" t="str">
        <f t="shared" ca="1" si="5"/>
        <v>GoldTanaka Kikinzoku Kogyo K.K.</v>
      </c>
    </row>
    <row r="17" spans="1:28" s="264" customFormat="1" ht="19.899999999999999" customHeight="1">
      <c r="A17" s="208" t="s">
        <v>735</v>
      </c>
      <c r="B17" s="208" t="str">
        <f ca="1">IF(LEN(A17)=0,"",INDEX('Smelter Look-up'!$A:$A,MATCH($A17,'Smelter Look-up'!$E:$E,0)))</f>
        <v>Gold</v>
      </c>
      <c r="C17" s="212" t="str">
        <f ca="1">IF(LEN(A17)=0,"",INDEX('Smelter Look-up'!$C:$C,MATCH($A17,'Smelter Look-up'!$E:$E,0)))</f>
        <v>Tokuriki Honten Co., Ltd.</v>
      </c>
      <c r="D17" s="270"/>
      <c r="E17" s="208" t="str">
        <f ca="1">IF(ISERROR($V17),"",OFFSET('Smelter Look-up'!$D$4,$V17-4,0)&amp;"")</f>
        <v>JAPAN</v>
      </c>
      <c r="F17" s="208" t="str">
        <f ca="1">IF(ISERROR($V17),"",OFFSET('Smelter Look-up'!$E$4,$V17-4,0))</f>
        <v>CID001938</v>
      </c>
      <c r="G17" s="208" t="str">
        <f ca="1">IF(C17=$X$4,IF(ISERROR($V17),"Enter smelter details","RMI"),IF(ISERROR($V17),"",OFFSET('Smelter Look-up'!$F$4,$V17-4,0)))</f>
        <v>RMI</v>
      </c>
      <c r="H17" s="209">
        <f ca="1">IF(ISERROR($V17),"",OFFSET('Smelter Look-up'!$G$4,$V17-4,0))</f>
        <v>0</v>
      </c>
      <c r="I17" s="210" t="str">
        <f ca="1">IF(ISERROR($V17),"",OFFSET('Smelter Look-up'!$H$4,$V17-4,0))</f>
        <v>Kuki</v>
      </c>
      <c r="J17" s="210" t="str">
        <f ca="1">IF(ISERROR($V17),"",OFFSET('Smelter Look-up'!$I$4,$V17-4,0))</f>
        <v>Saitama</v>
      </c>
      <c r="K17" s="260"/>
      <c r="L17" s="260"/>
      <c r="M17" s="260"/>
      <c r="N17" s="260"/>
      <c r="O17" s="260"/>
      <c r="P17" s="211"/>
      <c r="Q17" s="261" t="s">
        <v>15686</v>
      </c>
      <c r="R17" s="208" t="str">
        <f ca="1">IF(ISERROR($V17),"",OFFSET('Smelter Look-up'!$C$4,$V17-4,0)&amp;"")</f>
        <v>Tokuriki Honten Co., Ltd.</v>
      </c>
      <c r="S17" s="215" t="str">
        <f t="shared" ca="1" si="3"/>
        <v>JP</v>
      </c>
      <c r="T17" s="215" t="str">
        <f ca="1">IF(B17="","",IF(ISERROR(MATCH($J17,SorP!$B$1:$B$6230,0)),"",INDIRECT("'SorP'!$A$"&amp;MATCH($J17,SorP!$B$1:$B$6230,0))))</f>
        <v>JP-11</v>
      </c>
      <c r="U17" s="231"/>
      <c r="V17" s="262">
        <f ca="1">IF(C17="",NA(),IF(OR(C17="Smelter not listed",C17="Smelter not yet identified"),MATCH($B17&amp;$D17,'Smelter Look-up'!$J:$J,0),MATCH($B17&amp;$C17,'Smelter Look-up'!$J:$J,0)))</f>
        <v>283</v>
      </c>
      <c r="W17" s="263"/>
      <c r="X17" s="263">
        <f t="shared" ca="1" si="4"/>
        <v>0</v>
      </c>
      <c r="Y17" s="263"/>
      <c r="Z17" s="263"/>
      <c r="AB17" s="265" t="str">
        <f t="shared" ca="1" si="5"/>
        <v>GoldTokuriki Honten Co., Ltd.</v>
      </c>
    </row>
    <row r="18" spans="1:28" s="264" customFormat="1" ht="19.899999999999999"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25">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25">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25">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25">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25">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25">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99" type="noConversion"/>
  <conditionalFormatting sqref="B586:B2504">
    <cfRule type="expression" dxfId="38" priority="40" stopIfTrue="1">
      <formula>IF(B586="",TRUE)</formula>
    </cfRule>
    <cfRule type="expression" dxfId="37" priority="51" stopIfTrue="1">
      <formula>IF(AND(COUNTIF(MetalSmelter,B586&amp;C586)=0,LEN(C586)&gt;0),TRUE,FALSE)</formula>
    </cfRule>
  </conditionalFormatting>
  <conditionalFormatting sqref="R586:R2505 E586:E2504">
    <cfRule type="expression" dxfId="36" priority="47" stopIfTrue="1">
      <formula>IF(AND(E586="",$C586=$X$4),TRUE)</formula>
    </cfRule>
    <cfRule type="expression" dxfId="35" priority="48" stopIfTrue="1">
      <formula>IF(FIND("!",E586),TRUE)</formula>
    </cfRule>
  </conditionalFormatting>
  <conditionalFormatting sqref="F586:F2504">
    <cfRule type="expression" dxfId="34" priority="38" stopIfTrue="1">
      <formula>IF(AND(LEN($A586)&gt;0,$A586&lt;&gt;$F586),TRUE,FALSE)</formula>
    </cfRule>
  </conditionalFormatting>
  <conditionalFormatting sqref="C586:C2504">
    <cfRule type="expression" dxfId="33" priority="37" stopIfTrue="1">
      <formula>IF(AND(B586&lt;&gt;"",C586=""),TRUE)</formula>
    </cfRule>
  </conditionalFormatting>
  <conditionalFormatting sqref="B21:B585 B5:B19">
    <cfRule type="expression" dxfId="32" priority="16" stopIfTrue="1">
      <formula>IF(B5="",TRUE)</formula>
    </cfRule>
    <cfRule type="expression" dxfId="31" priority="19" stopIfTrue="1">
      <formula>IF(AND(COUNTIF(MetalSmelter,B5&amp;C5)=0,LEN(C5)&gt;0),TRUE,FALSE)</formula>
    </cfRule>
  </conditionalFormatting>
  <conditionalFormatting sqref="G5:G2504">
    <cfRule type="expression" dxfId="30" priority="22" stopIfTrue="1">
      <formula>IF(FIND("Enter smelter details",G5),TRUE)</formula>
    </cfRule>
  </conditionalFormatting>
  <conditionalFormatting sqref="R5:R585 E21:E585 E5:E19">
    <cfRule type="expression" dxfId="29" priority="17" stopIfTrue="1">
      <formula>IF(AND(E5="",$C5=$X$4),TRUE)</formula>
    </cfRule>
    <cfRule type="expression" dxfId="28" priority="18" stopIfTrue="1">
      <formula>IF(FIND("!",E5),TRUE)</formula>
    </cfRule>
  </conditionalFormatting>
  <conditionalFormatting sqref="F5:F19 F21:F585">
    <cfRule type="expression" dxfId="27" priority="15" stopIfTrue="1">
      <formula>IF(AND(LEN($A5)&gt;0,$A5&lt;&gt;$F5),TRUE,FALSE)</formula>
    </cfRule>
  </conditionalFormatting>
  <conditionalFormatting sqref="C21:C585 C5:C19">
    <cfRule type="expression" dxfId="26" priority="14" stopIfTrue="1">
      <formula>IF(AND(B5&lt;&gt;"",C5=""),TRUE)</formula>
    </cfRule>
  </conditionalFormatting>
  <conditionalFormatting sqref="B20">
    <cfRule type="expression" dxfId="25" priority="6" stopIfTrue="1">
      <formula>IF(B20="",TRUE)</formula>
    </cfRule>
    <cfRule type="expression" dxfId="24" priority="9" stopIfTrue="1">
      <formula>IF(AND(COUNTIF(MetalSmelter,B20&amp;C20)=0,LEN(C20)&gt;0),TRUE,FALSE)</formula>
    </cfRule>
  </conditionalFormatting>
  <conditionalFormatting sqref="E20">
    <cfRule type="expression" dxfId="23" priority="7" stopIfTrue="1">
      <formula>IF(AND(E20="",$C20=$X$4),TRUE)</formula>
    </cfRule>
    <cfRule type="expression" dxfId="22" priority="8" stopIfTrue="1">
      <formula>IF(FIND("!",E20),TRUE)</formula>
    </cfRule>
  </conditionalFormatting>
  <conditionalFormatting sqref="F20">
    <cfRule type="expression" dxfId="21" priority="5" stopIfTrue="1">
      <formula>IF(AND(LEN($A20)&gt;0,$A20&lt;&gt;$F20),TRUE,FALSE)</formula>
    </cfRule>
  </conditionalFormatting>
  <conditionalFormatting sqref="C20">
    <cfRule type="expression" dxfId="20" priority="4" stopIfTrue="1">
      <formula>IF(AND(B20&lt;&gt;"",C20=""),TRUE)</formula>
    </cfRule>
  </conditionalFormatting>
  <conditionalFormatting sqref="D5:D2504">
    <cfRule type="expression" dxfId="19" priority="13" stopIfTrue="1">
      <formula>IF(AND(LEN($C5)&gt;0,AND($C5&lt;&gt;"Smelter Not Listed",ISBLANK($D5))),1,0)</formula>
    </cfRule>
    <cfRule type="expression" dxfId="18" priority="20" stopIfTrue="1">
      <formula>IF(AND(D5="",$C5=$X$4),TRUE)</formula>
    </cfRule>
    <cfRule type="expression" dxfId="17" priority="21" stopIfTrue="1">
      <formula>IF(FIND("!",D5),TRUE)</formula>
    </cfRule>
  </conditionalFormatting>
  <conditionalFormatting sqref="A8">
    <cfRule type="expression" dxfId="16" priority="2" stopIfTrue="1">
      <formula>IF(AND(LEN($A8)&gt;0,$A8&lt;&gt;$F8),TRUE,FALSE)</formula>
    </cfRule>
  </conditionalFormatting>
  <conditionalFormatting sqref="A9:A17">
    <cfRule type="expression" dxfId="15" priority="1" stopIfTrue="1">
      <formula>IF(AND(LEN($A9)&gt;0,$A9&lt;&gt;$F9),TRUE,FALSE)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2" t="str">
        <f ca="1">OFFSET(L!$C$1,MATCH("Checker"&amp;ADDRESS(ROW(),COLUMN(),4),L!$A:$A,0)-1,SL,,)</f>
        <v>To ensure all required fields have been populated before submitting to your customers review form for any line items highlighted in red</v>
      </c>
      <c r="B1" s="452"/>
      <c r="C1" s="452"/>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Greatek Electronics Inc.</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B. Product (or List of Products)</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Go to Product List tab to enter products this declaration applies to</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Cindy</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gp@greatek.com.tw</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886-638568 ext5103</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JP Huang</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jp@greatek.com.tw</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44701</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http://www.greatek.com.tw/business-en.html</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One or more product / item numbers have been provided</v>
      </c>
      <c r="C64" s="99" t="str">
        <f t="shared" ca="1" si="13"/>
        <v>Complete</v>
      </c>
      <c r="D64" s="105" t="str">
        <f ca="1">IF(H64=1,"Click here to enter detail on Product List tab","")</f>
        <v/>
      </c>
      <c r="E64" s="81" t="s">
        <v>1307</v>
      </c>
      <c r="F64" s="104">
        <f>IF(B5=Declaration!Q9,1,0)</f>
        <v>1</v>
      </c>
      <c r="G64" s="78" cm="1">
        <f t="array" aca="1" ref="G64" ca="1">IF(INDIRECT("'Product List'!B6")="",1,0)</f>
        <v>0</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 ca="1">IF(H65=0,"","Click here to provide smelter information")</f>
        <v/>
      </c>
      <c r="E65" s="81" t="s">
        <v>1307</v>
      </c>
      <c r="F65" s="104">
        <f>F24</f>
        <v>0</v>
      </c>
      <c r="G65" s="78">
        <f ca="1">IF(AND(COUNTIF(SmelterIdetifiedForMetal,"Tantalum")&gt;0,COUNTIF('Smelter List'!AB$5:AB$2504,"Tantalum?*")&gt;0),0,1)</f>
        <v>1</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List'!AB$5:AB$2504,"Tin?*")&gt;0),0,1)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List'!AB$5:AB$2504,"Gold?*")&gt;0),0,1)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 ca="1">IF(H68=0,"","Click here to provide smelter information")</f>
        <v/>
      </c>
      <c r="E68" s="81" t="s">
        <v>807</v>
      </c>
      <c r="F68" s="104">
        <f>F27</f>
        <v>0</v>
      </c>
      <c r="G68" s="78">
        <f ca="1">IF(AND(COUNTIF(SmelterIdetifiedForMetal,"Tungsten")&gt;0,COUNTIF('Smelter List'!AB$5:AB$2504,"Tungsten?*")&gt;0),0,1)</f>
        <v>1</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9" type="noConversion"/>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6" sqref="C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4" t="str">
        <f ca="1">OFFSET(L!$C$1,MATCH("Product List"&amp;ADDRESS(ROW(),COLUMN(),4),L!$A:$A,0)-1,SL,,)</f>
        <v>Completion required only if reporting level "Product (or List of Products)" selected on the 'Declaration' worksheet.</v>
      </c>
      <c r="B1" s="455"/>
      <c r="C1" s="455"/>
      <c r="D1" s="455"/>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3" t="s">
        <v>898</v>
      </c>
      <c r="C4" s="453"/>
      <c r="D4" s="453"/>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t="s">
        <v>15685</v>
      </c>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6" t="str">
        <f ca="1">OFFSET(L!$C$1,MATCH("General"&amp;"Cpy",L!$A:$A,0)-1,SL,,)</f>
        <v>© 2022 Responsible Minerals Initiative. All rights reserved.</v>
      </c>
      <c r="C2006" s="456"/>
      <c r="D2006" s="456"/>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99"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5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7"/>
      <c r="C1" s="457"/>
      <c r="D1" s="457"/>
      <c r="E1" s="457"/>
      <c r="F1" s="457"/>
      <c r="G1" s="457"/>
    </row>
    <row r="2" spans="1:16">
      <c r="A2" s="458"/>
      <c r="B2" s="458"/>
      <c r="C2" s="458"/>
      <c r="D2" s="458"/>
      <c r="E2" s="458"/>
      <c r="F2" s="458"/>
      <c r="G2" s="458"/>
      <c r="H2" s="458"/>
      <c r="I2" s="458"/>
    </row>
    <row r="3" spans="1:16">
      <c r="A3" s="458"/>
      <c r="B3" s="458"/>
      <c r="C3" s="458"/>
      <c r="D3" s="458"/>
      <c r="E3" s="458"/>
      <c r="F3" s="458"/>
      <c r="G3" s="458"/>
      <c r="H3" s="458"/>
      <c r="I3" s="458"/>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9" type="noConversion"/>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84.75">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5">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30">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28.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14.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16.7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26">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399">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40">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05">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94.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0">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84.75">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85.2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199.5">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6">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42.75">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28.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42">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71">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56.75">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27.75">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78.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42.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71">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42.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14">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28.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42">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56.75">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28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70.7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199.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47.25">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1.5">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30">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0">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28.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42.75">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28.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1.5">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28.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8.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42.75">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28.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57">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42.75">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42.75">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42.75">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28.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71.2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9"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a54701f6-876b-4337-a24e-543e1bd311e6"/>
    <ds:schemaRef ds:uri="http://schemas.openxmlformats.org/package/2006/metadata/core-properties"/>
    <ds:schemaRef ds:uri="6e8a5f3d-031c-4996-804e-0e28298fe1e2"/>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已命名的範圍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gtk-user</cp:lastModifiedBy>
  <cp:lastPrinted>2015-04-21T20:47:43Z</cp:lastPrinted>
  <dcterms:created xsi:type="dcterms:W3CDTF">2010-06-21T21:00:23Z</dcterms:created>
  <dcterms:modified xsi:type="dcterms:W3CDTF">2022-10-14T07:02:56Z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